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120" windowWidth="15315" windowHeight="1185" tabRatio="701" activeTab="5"/>
  </bookViews>
  <sheets>
    <sheet name="ACERCA DE" sheetId="4" r:id="rId1"/>
    <sheet name="INSTRUCCIONES" sheetId="12" r:id="rId2"/>
    <sheet name="CUESTIONARIO_T01" sheetId="9" r:id="rId3"/>
    <sheet name="CUESTIONARIO_F01" sheetId="11" r:id="rId4"/>
    <sheet name="AGILIDAD TÉCNICA" sheetId="1" r:id="rId5"/>
    <sheet name="AGILIDAD FUNDAMENTAL" sheetId="6" r:id="rId6"/>
    <sheet name="TOTALES" sheetId="3" r:id="rId7"/>
    <sheet name="PARAMETROS" sheetId="8" state="hidden" r:id="rId8"/>
  </sheets>
  <calcPr calcId="124519"/>
</workbook>
</file>

<file path=xl/calcChain.xml><?xml version="1.0" encoding="utf-8"?>
<calcChain xmlns="http://schemas.openxmlformats.org/spreadsheetml/2006/main">
  <c r="D5" i="6"/>
  <c r="B12"/>
  <c r="N5" i="9"/>
  <c r="N17" i="11"/>
  <c r="P17" s="1"/>
  <c r="B24" i="6" s="1"/>
  <c r="N16" i="11"/>
  <c r="P16" s="1"/>
  <c r="B23" i="6" s="1"/>
  <c r="N15" i="11"/>
  <c r="P15" s="1"/>
  <c r="B22" i="6" s="1"/>
  <c r="N14" i="11"/>
  <c r="P14" s="1"/>
  <c r="B21" i="6" s="1"/>
  <c r="N12" i="11"/>
  <c r="P12" s="1"/>
  <c r="N11"/>
  <c r="P11" s="1"/>
  <c r="B11" i="6" s="1"/>
  <c r="N10" i="11"/>
  <c r="P10" s="1"/>
  <c r="B10" i="6" s="1"/>
  <c r="N9" i="11"/>
  <c r="P9" s="1"/>
  <c r="B9" i="6" s="1"/>
  <c r="N8" i="11"/>
  <c r="P8" s="1"/>
  <c r="B8" i="6" s="1"/>
  <c r="N7" i="11"/>
  <c r="P7" s="1"/>
  <c r="B7" i="6" s="1"/>
  <c r="N6" i="11"/>
  <c r="P6" s="1"/>
  <c r="B6" i="6" s="1"/>
  <c r="N5" i="11"/>
  <c r="P5" s="1"/>
  <c r="N22" i="9"/>
  <c r="N24"/>
  <c r="N23"/>
  <c r="N21"/>
  <c r="N19"/>
  <c r="P19" s="1"/>
  <c r="B19" i="1" s="1"/>
  <c r="N18" i="9"/>
  <c r="P18" s="1"/>
  <c r="B18" i="1" s="1"/>
  <c r="N17" i="9"/>
  <c r="P17" s="1"/>
  <c r="B17" i="1" s="1"/>
  <c r="N16" i="9"/>
  <c r="N15"/>
  <c r="P15" s="1"/>
  <c r="B15" i="1" s="1"/>
  <c r="N14" i="9"/>
  <c r="N13"/>
  <c r="N12"/>
  <c r="P12" s="1"/>
  <c r="B12" i="1" s="1"/>
  <c r="N11" i="9"/>
  <c r="P11" s="1"/>
  <c r="B11" i="1" s="1"/>
  <c r="N10" i="9"/>
  <c r="P10" s="1"/>
  <c r="N9"/>
  <c r="T9" s="1"/>
  <c r="N8"/>
  <c r="N7"/>
  <c r="P7" s="1"/>
  <c r="B7" i="1" s="1"/>
  <c r="N6" i="9"/>
  <c r="P6" s="1"/>
  <c r="B6" i="1" s="1"/>
  <c r="T5" i="11" l="1"/>
  <c r="D18" i="1"/>
  <c r="T11" i="11"/>
  <c r="T14"/>
  <c r="B5" i="6"/>
  <c r="T18" i="9"/>
  <c r="T10"/>
  <c r="B10" i="1"/>
  <c r="D10" s="1"/>
  <c r="P24" i="9"/>
  <c r="B31" i="1" s="1"/>
  <c r="P14" i="9"/>
  <c r="P23"/>
  <c r="B30" i="1" s="1"/>
  <c r="P5" i="9"/>
  <c r="B5" i="1" s="1"/>
  <c r="P9" i="9"/>
  <c r="B9" i="1" s="1"/>
  <c r="D9" s="1"/>
  <c r="P13" i="9"/>
  <c r="P22"/>
  <c r="B29" i="1" s="1"/>
  <c r="P8" i="9"/>
  <c r="P16"/>
  <c r="P21"/>
  <c r="D11" i="6"/>
  <c r="D21"/>
  <c r="D26" s="1"/>
  <c r="B34" s="1"/>
  <c r="B44" i="1"/>
  <c r="D46" s="1"/>
  <c r="D15"/>
  <c r="D14" i="6" l="1"/>
  <c r="B13" i="1"/>
  <c r="T13" i="9"/>
  <c r="T21"/>
  <c r="B28" i="1"/>
  <c r="D28" s="1"/>
  <c r="D33" s="1"/>
  <c r="B52" s="1"/>
  <c r="T15" i="9"/>
  <c r="B14" i="1"/>
  <c r="T16" i="9"/>
  <c r="B16" i="1"/>
  <c r="D16" s="1"/>
  <c r="B53"/>
  <c r="B8"/>
  <c r="D8" s="1"/>
  <c r="T8" i="9"/>
  <c r="T5"/>
  <c r="D5" i="1"/>
  <c r="D13" l="1"/>
  <c r="D21" s="1"/>
  <c r="B51" s="1"/>
  <c r="E2" i="6"/>
  <c r="B3" i="3" s="1"/>
  <c r="B33" i="6"/>
  <c r="E2" i="1" l="1"/>
  <c r="B2" i="3" s="1"/>
</calcChain>
</file>

<file path=xl/sharedStrings.xml><?xml version="1.0" encoding="utf-8"?>
<sst xmlns="http://schemas.openxmlformats.org/spreadsheetml/2006/main" count="179" uniqueCount="128">
  <si>
    <t>Enfoque en el valor para el cliente</t>
  </si>
  <si>
    <t>Comprensión de la visión del cliente</t>
  </si>
  <si>
    <t>Conexión del cliente con el equipo</t>
  </si>
  <si>
    <t>Revisión continua de los requisitos</t>
  </si>
  <si>
    <t>Mejora continua</t>
  </si>
  <si>
    <t>Mejora continua de las prácticas</t>
  </si>
  <si>
    <t>Asunción de la variabilidad</t>
  </si>
  <si>
    <t>Análisis continuo del producto y mercado</t>
  </si>
  <si>
    <t>Desrrollo iterativo e incremental</t>
  </si>
  <si>
    <t>Inicio desde un mínimo viable</t>
  </si>
  <si>
    <t>Puntos de integración frecuentes</t>
  </si>
  <si>
    <t>Hitos basados en evaluación de incrementos</t>
  </si>
  <si>
    <t>Ritmo de trabajo sostenible</t>
  </si>
  <si>
    <t>Enfoque</t>
  </si>
  <si>
    <t>Técnicas con garantía de calidad embebida</t>
  </si>
  <si>
    <t>Calidad en la técnica</t>
  </si>
  <si>
    <t>Identificación temprana de impedimentos</t>
  </si>
  <si>
    <t>Información compartida</t>
  </si>
  <si>
    <t>PRINCIPIO</t>
  </si>
  <si>
    <t>PRÁCTICAS</t>
  </si>
  <si>
    <t>VALOR</t>
  </si>
  <si>
    <t>Transparencia</t>
  </si>
  <si>
    <t>COMPORTAMIENTOS</t>
  </si>
  <si>
    <t>Conocimiento de gestión ágil e implicación</t>
  </si>
  <si>
    <t>Compatibilildad cultural con la organización</t>
  </si>
  <si>
    <t>Dotación de recursos necesarios</t>
  </si>
  <si>
    <t xml:space="preserve">Facilitación de formación </t>
  </si>
  <si>
    <t>Nº de personas del grupo evaluado</t>
  </si>
  <si>
    <t>PERSONAS DEL GRUPO EVALLUADO</t>
  </si>
  <si>
    <t>Con nivel Insuficiente</t>
  </si>
  <si>
    <t>Con nivel técnico</t>
  </si>
  <si>
    <t>Con nivel experto</t>
  </si>
  <si>
    <t>Con nivel autoridad</t>
  </si>
  <si>
    <t>NIVEL</t>
  </si>
  <si>
    <t>AGILIDAD FUNDAMENTAL: VALORES Y COMPORTAMIENTOS</t>
  </si>
  <si>
    <t>Respeto</t>
  </si>
  <si>
    <t>Trasparencia</t>
  </si>
  <si>
    <t>Confianza</t>
  </si>
  <si>
    <t>Coraje</t>
  </si>
  <si>
    <t>Autoorganización</t>
  </si>
  <si>
    <t>Horizontalildad</t>
  </si>
  <si>
    <t>personas sobre procesos</t>
  </si>
  <si>
    <t>Gobernanza descentralizada</t>
  </si>
  <si>
    <t>AGILIDAD FUNDAMENTAL: SOPORTE DIRECTIVO</t>
  </si>
  <si>
    <t>Agilidad técnica</t>
  </si>
  <si>
    <t>Agilidad fundamental</t>
  </si>
  <si>
    <t>Mantenimiento de un flujo de producción continuo</t>
  </si>
  <si>
    <t>Principios y prácticas</t>
  </si>
  <si>
    <t>Soporte directivo</t>
  </si>
  <si>
    <t>Conocimiento técnico</t>
  </si>
  <si>
    <t>Valores y comportamientos</t>
  </si>
  <si>
    <t>AGILIDAD FUNDAMENTAL</t>
  </si>
  <si>
    <t>Incorporación y desarrollo del talento</t>
  </si>
  <si>
    <t>Retención del talento</t>
  </si>
  <si>
    <t>PREGUNTA</t>
  </si>
  <si>
    <t>RESPUESTA DE CADA PARTICIPANTE</t>
  </si>
  <si>
    <t>P01101</t>
  </si>
  <si>
    <t>P01201</t>
  </si>
  <si>
    <t>P01301</t>
  </si>
  <si>
    <t>P02101</t>
  </si>
  <si>
    <t>P03101</t>
  </si>
  <si>
    <t>P04101</t>
  </si>
  <si>
    <t>P04201</t>
  </si>
  <si>
    <t>P04301</t>
  </si>
  <si>
    <t>P05101</t>
  </si>
  <si>
    <t>P05201</t>
  </si>
  <si>
    <t>P06101</t>
  </si>
  <si>
    <t>P07101</t>
  </si>
  <si>
    <t>P07201</t>
  </si>
  <si>
    <t>P08101</t>
  </si>
  <si>
    <t>P08201</t>
  </si>
  <si>
    <t>S01101</t>
  </si>
  <si>
    <t>S01301</t>
  </si>
  <si>
    <t>S01401</t>
  </si>
  <si>
    <t>RESPUESTAS</t>
  </si>
  <si>
    <t>N</t>
  </si>
  <si>
    <t>Foco en el valor para el cliente</t>
  </si>
  <si>
    <t>Asumir la variabilidad</t>
  </si>
  <si>
    <t>Desarrollo iterativo e incremental</t>
  </si>
  <si>
    <t>Cadencia y sincronización</t>
  </si>
  <si>
    <t>Compatibilidad cultural</t>
  </si>
  <si>
    <t>(Entrevistas)</t>
  </si>
  <si>
    <t>SOPORTE DIRECTIVO</t>
  </si>
  <si>
    <t>RESPUESTAS DEL CUESTIONARIO Y ENTREVISTAS</t>
  </si>
  <si>
    <t>PONDERACIÓN</t>
  </si>
  <si>
    <t>OBTENIDO</t>
  </si>
  <si>
    <t>FINAL</t>
  </si>
  <si>
    <t>INDICADOR</t>
  </si>
  <si>
    <t>VALORES PARCIALES</t>
  </si>
  <si>
    <t>VALORES  PARCIALES</t>
  </si>
  <si>
    <t>Visión compartida</t>
  </si>
  <si>
    <t>Conexión cliente &lt;-&gt; equipo</t>
  </si>
  <si>
    <t>Revisión continua requisitos</t>
  </si>
  <si>
    <t>Mejora continua de prácticas</t>
  </si>
  <si>
    <t>Análisis continuo del producto</t>
  </si>
  <si>
    <t>Mínimo viable</t>
  </si>
  <si>
    <t>Integración frecuente</t>
  </si>
  <si>
    <t>Hitos pragmáticos</t>
  </si>
  <si>
    <t>Flujo continuo sostenible</t>
  </si>
  <si>
    <t>Foco</t>
  </si>
  <si>
    <t>Técnicas con calidad incluida</t>
  </si>
  <si>
    <t>Identificación temprana impedimentos</t>
  </si>
  <si>
    <t>Información y estado compartidos</t>
  </si>
  <si>
    <t>Conocimiento e implicación</t>
  </si>
  <si>
    <t>Dotación de medios</t>
  </si>
  <si>
    <t>Dotación de formación</t>
  </si>
  <si>
    <t>PRINCIPIOS Y SOPORTE</t>
  </si>
  <si>
    <t>F11101</t>
  </si>
  <si>
    <t>F11201</t>
  </si>
  <si>
    <t>F11301</t>
  </si>
  <si>
    <t>F12101</t>
  </si>
  <si>
    <t>F13101</t>
  </si>
  <si>
    <t>F13201</t>
  </si>
  <si>
    <t>F02101</t>
  </si>
  <si>
    <t>F02201</t>
  </si>
  <si>
    <t>Incorporación y desarrollo de talento</t>
  </si>
  <si>
    <t>Horizontalidad</t>
  </si>
  <si>
    <t>Personas sobre procesos</t>
  </si>
  <si>
    <t>Gobernanza descentrallizada</t>
  </si>
  <si>
    <t>Reuniones basadas en la cadencia del desarrollo</t>
  </si>
  <si>
    <t>Sincronización de entregas e incrementos</t>
  </si>
  <si>
    <t>Sincronización de entregas</t>
  </si>
  <si>
    <t>Reuniones basadas en cadencia</t>
  </si>
  <si>
    <t>Cadencia y sincronización de equipos</t>
  </si>
  <si>
    <t>AGILIDAD OPERATIVA</t>
  </si>
  <si>
    <t>AGILIDAD TÉCNICA PRINCIPIOS Y PRÁCTICAS ASOCIADAS</t>
  </si>
  <si>
    <t>AGILIDAD TÉCNICA  SOPORTE DIRECTIVO</t>
  </si>
  <si>
    <t>AGILIDAD TÉCNICA  CONOCIMIENTO TÉCNICO DE AGILIDAD</t>
  </si>
</sst>
</file>

<file path=xl/styles.xml><?xml version="1.0" encoding="utf-8"?>
<styleSheet xmlns="http://schemas.openxmlformats.org/spreadsheetml/2006/main">
  <numFmts count="1">
    <numFmt numFmtId="164" formatCode="0.0"/>
  </numFmts>
  <fonts count="2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sz val="10"/>
      <color rgb="FFFFFFFF"/>
      <name val="Arial"/>
    </font>
    <font>
      <sz val="10"/>
      <color rgb="FFFFFFFF"/>
      <name val="Arial"/>
      <family val="2"/>
    </font>
    <font>
      <sz val="10"/>
      <color rgb="FF969696"/>
      <name val="Arial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1"/>
      <color rgb="FF4D4D4D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0"/>
      <color rgb="FF000000"/>
      <name val="Arial"/>
      <family val="2"/>
    </font>
    <font>
      <i/>
      <sz val="10"/>
      <color rgb="FF777777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666666"/>
        <bgColor rgb="FF666666"/>
      </patternFill>
    </fill>
    <fill>
      <patternFill patternType="solid">
        <fgColor rgb="FFEAEAEA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/>
      <bottom/>
      <diagonal/>
    </border>
  </borders>
  <cellStyleXfs count="1">
    <xf numFmtId="0" fontId="0" fillId="0" borderId="0"/>
  </cellStyleXfs>
  <cellXfs count="91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0" fillId="0" borderId="0" xfId="0" applyNumberFormat="1"/>
    <xf numFmtId="2" fontId="1" fillId="0" borderId="0" xfId="0" applyNumberFormat="1" applyFont="1" applyBorder="1" applyAlignment="1">
      <alignment horizontal="center" vertical="center"/>
    </xf>
    <xf numFmtId="0" fontId="5" fillId="0" borderId="0" xfId="0" applyFont="1"/>
    <xf numFmtId="0" fontId="6" fillId="3" borderId="0" xfId="0" applyFont="1" applyFill="1" applyBorder="1" applyAlignment="1">
      <alignment horizontal="center"/>
    </xf>
    <xf numFmtId="0" fontId="9" fillId="0" borderId="0" xfId="0" applyFont="1"/>
    <xf numFmtId="0" fontId="0" fillId="0" borderId="0" xfId="0" applyFont="1" applyAlignment="1">
      <alignment horizontal="center"/>
    </xf>
    <xf numFmtId="0" fontId="7" fillId="2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4" fillId="0" borderId="0" xfId="0" applyFont="1" applyBorder="1"/>
    <xf numFmtId="0" fontId="6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164" fontId="11" fillId="0" borderId="9" xfId="0" applyNumberFormat="1" applyFont="1" applyBorder="1"/>
    <xf numFmtId="164" fontId="11" fillId="0" borderId="7" xfId="0" applyNumberFormat="1" applyFont="1" applyBorder="1"/>
    <xf numFmtId="0" fontId="0" fillId="0" borderId="9" xfId="0" applyFill="1" applyBorder="1"/>
    <xf numFmtId="0" fontId="13" fillId="0" borderId="8" xfId="0" applyFont="1" applyFill="1" applyBorder="1"/>
    <xf numFmtId="0" fontId="13" fillId="0" borderId="6" xfId="0" applyFont="1" applyBorder="1"/>
    <xf numFmtId="0" fontId="13" fillId="0" borderId="8" xfId="0" applyFont="1" applyBorder="1"/>
    <xf numFmtId="0" fontId="14" fillId="0" borderId="0" xfId="0" applyFont="1" applyFill="1"/>
    <xf numFmtId="0" fontId="15" fillId="0" borderId="0" xfId="0" applyFont="1" applyFill="1" applyAlignment="1"/>
    <xf numFmtId="0" fontId="16" fillId="0" borderId="0" xfId="0" applyFont="1" applyFill="1" applyBorder="1"/>
    <xf numFmtId="0" fontId="0" fillId="0" borderId="0" xfId="0"/>
    <xf numFmtId="0" fontId="17" fillId="0" borderId="0" xfId="0" applyFont="1" applyBorder="1"/>
    <xf numFmtId="164" fontId="15" fillId="0" borderId="0" xfId="0" applyNumberFormat="1" applyFont="1" applyFill="1" applyAlignment="1">
      <alignment horizontal="center"/>
    </xf>
    <xf numFmtId="164" fontId="18" fillId="0" borderId="0" xfId="0" applyNumberFormat="1" applyFont="1" applyFill="1" applyAlignment="1">
      <alignment horizontal="center"/>
    </xf>
    <xf numFmtId="164" fontId="5" fillId="0" borderId="0" xfId="0" applyNumberFormat="1" applyFont="1" applyFill="1" applyAlignment="1">
      <alignment horizontal="center"/>
    </xf>
    <xf numFmtId="0" fontId="5" fillId="4" borderId="10" xfId="0" applyFont="1" applyFill="1" applyBorder="1" applyAlignment="1" applyProtection="1">
      <protection locked="0"/>
    </xf>
    <xf numFmtId="0" fontId="19" fillId="0" borderId="0" xfId="0" applyFont="1"/>
    <xf numFmtId="164" fontId="19" fillId="0" borderId="0" xfId="0" applyNumberFormat="1" applyFont="1" applyFill="1" applyAlignment="1">
      <alignment horizontal="left"/>
    </xf>
    <xf numFmtId="0" fontId="0" fillId="0" borderId="0" xfId="0" applyFill="1"/>
    <xf numFmtId="0" fontId="0" fillId="0" borderId="0" xfId="0" applyFill="1" applyAlignment="1">
      <alignment vertical="center"/>
    </xf>
    <xf numFmtId="0" fontId="0" fillId="4" borderId="10" xfId="0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/>
    </xf>
    <xf numFmtId="2" fontId="11" fillId="0" borderId="0" xfId="0" applyNumberFormat="1" applyFont="1" applyFill="1" applyAlignment="1">
      <alignment horizontal="center" vertical="center"/>
    </xf>
    <xf numFmtId="2" fontId="20" fillId="0" borderId="1" xfId="0" applyNumberFormat="1" applyFont="1" applyBorder="1" applyAlignment="1">
      <alignment horizontal="center" vertical="center"/>
    </xf>
    <xf numFmtId="164" fontId="18" fillId="0" borderId="11" xfId="0" applyNumberFormat="1" applyFont="1" applyFill="1" applyBorder="1" applyAlignment="1">
      <alignment horizontal="center"/>
    </xf>
    <xf numFmtId="164" fontId="19" fillId="0" borderId="0" xfId="0" applyNumberFormat="1" applyFont="1" applyFill="1" applyBorder="1" applyAlignment="1">
      <alignment horizontal="left"/>
    </xf>
    <xf numFmtId="164" fontId="18" fillId="0" borderId="0" xfId="0" applyNumberFormat="1" applyFont="1" applyFill="1" applyBorder="1" applyAlignment="1">
      <alignment horizontal="center"/>
    </xf>
    <xf numFmtId="0" fontId="0" fillId="0" borderId="0" xfId="0"/>
    <xf numFmtId="0" fontId="1" fillId="0" borderId="0" xfId="0" applyFont="1" applyFill="1" applyAlignment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ill="1" applyBorder="1"/>
    <xf numFmtId="0" fontId="21" fillId="0" borderId="0" xfId="0" applyFont="1" applyFill="1"/>
    <xf numFmtId="164" fontId="5" fillId="4" borderId="10" xfId="0" applyNumberFormat="1" applyFont="1" applyFill="1" applyBorder="1" applyAlignment="1" applyProtection="1">
      <alignment horizontal="center"/>
      <protection locked="0"/>
    </xf>
    <xf numFmtId="0" fontId="13" fillId="0" borderId="2" xfId="0" applyFont="1" applyBorder="1" applyAlignment="1">
      <alignment vertical="center"/>
    </xf>
    <xf numFmtId="0" fontId="0" fillId="0" borderId="6" xfId="0" applyBorder="1" applyAlignment="1">
      <alignment vertical="center"/>
    </xf>
    <xf numFmtId="164" fontId="11" fillId="0" borderId="3" xfId="0" applyNumberFormat="1" applyFont="1" applyBorder="1" applyAlignment="1">
      <alignment horizontal="right" vertical="center"/>
    </xf>
    <xf numFmtId="164" fontId="11" fillId="0" borderId="7" xfId="0" applyNumberFormat="1" applyFont="1" applyBorder="1" applyAlignment="1">
      <alignment horizontal="right" vertical="center"/>
    </xf>
    <xf numFmtId="0" fontId="13" fillId="0" borderId="4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164" fontId="11" fillId="0" borderId="3" xfId="0" applyNumberFormat="1" applyFont="1" applyBorder="1" applyAlignment="1">
      <alignment vertical="center"/>
    </xf>
    <xf numFmtId="164" fontId="11" fillId="0" borderId="5" xfId="0" applyNumberFormat="1" applyFont="1" applyBorder="1" applyAlignment="1">
      <alignment vertical="center"/>
    </xf>
    <xf numFmtId="164" fontId="11" fillId="0" borderId="7" xfId="0" applyNumberFormat="1" applyFont="1" applyBorder="1" applyAlignment="1">
      <alignment vertical="center"/>
    </xf>
    <xf numFmtId="0" fontId="12" fillId="2" borderId="0" xfId="0" applyFont="1" applyFill="1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 vertical="center" textRotation="90"/>
    </xf>
    <xf numFmtId="0" fontId="0" fillId="0" borderId="0" xfId="0" applyAlignment="1">
      <alignment horizontal="center" vertical="center" textRotation="90" wrapText="1"/>
    </xf>
    <xf numFmtId="0" fontId="0" fillId="0" borderId="0" xfId="0"/>
    <xf numFmtId="0" fontId="6" fillId="3" borderId="0" xfId="0" applyFont="1" applyFill="1" applyBorder="1" applyAlignment="1">
      <alignment horizontal="center"/>
    </xf>
    <xf numFmtId="0" fontId="4" fillId="0" borderId="0" xfId="0" applyFont="1" applyBorder="1"/>
    <xf numFmtId="0" fontId="13" fillId="0" borderId="2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7" xfId="0" applyBorder="1" applyAlignment="1">
      <alignment vertical="center"/>
    </xf>
    <xf numFmtId="164" fontId="11" fillId="0" borderId="3" xfId="0" applyNumberFormat="1" applyFont="1" applyFill="1" applyBorder="1" applyAlignment="1">
      <alignment horizontal="right" vertical="center"/>
    </xf>
    <xf numFmtId="0" fontId="0" fillId="0" borderId="7" xfId="0" applyBorder="1" applyAlignment="1">
      <alignment horizontal="right" vertical="center"/>
    </xf>
    <xf numFmtId="0" fontId="7" fillId="3" borderId="0" xfId="0" applyFont="1" applyFill="1" applyBorder="1" applyAlignment="1">
      <alignment horizontal="center"/>
    </xf>
    <xf numFmtId="0" fontId="13" fillId="0" borderId="2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3" fillId="0" borderId="6" xfId="0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vertical="center"/>
    </xf>
    <xf numFmtId="2" fontId="11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4D4D4D"/>
      <color rgb="FF777777"/>
      <color rgb="FFFF00FF"/>
      <color rgb="FFFFFFFF"/>
      <color rgb="FFEAEAEA"/>
      <color rgb="FFDDDDD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/>
            </a:pPr>
            <a:r>
              <a:rPr lang="es-ES" sz="1050" b="0"/>
              <a:t>Agilidad técnica: soporte directivo</a:t>
            </a:r>
          </a:p>
        </c:rich>
      </c:tx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cat>
            <c:strRef>
              <c:f>'AGILIDAD TÉCNICA'!$A$28:$A$31</c:f>
              <c:strCache>
                <c:ptCount val="4"/>
                <c:pt idx="0">
                  <c:v>Conocimiento de gestión ágil e implicación</c:v>
                </c:pt>
                <c:pt idx="1">
                  <c:v>Compatibilildad cultural con la organización</c:v>
                </c:pt>
                <c:pt idx="2">
                  <c:v>Dotación de recursos necesarios</c:v>
                </c:pt>
                <c:pt idx="3">
                  <c:v>Facilitación de formación </c:v>
                </c:pt>
              </c:strCache>
            </c:strRef>
          </c:cat>
          <c:val>
            <c:numRef>
              <c:f>'AGILIDAD TÉCNICA'!$B$28:$B$31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148898176"/>
        <c:axId val="148899712"/>
        <c:axId val="0"/>
      </c:bar3DChart>
      <c:catAx>
        <c:axId val="148898176"/>
        <c:scaling>
          <c:orientation val="minMax"/>
        </c:scaling>
        <c:axPos val="l"/>
        <c:majorTickMark val="none"/>
        <c:tickLblPos val="nextTo"/>
        <c:crossAx val="148899712"/>
        <c:crosses val="autoZero"/>
        <c:auto val="1"/>
        <c:lblAlgn val="ctr"/>
        <c:lblOffset val="100"/>
      </c:catAx>
      <c:valAx>
        <c:axId val="148899712"/>
        <c:scaling>
          <c:orientation val="minMax"/>
          <c:max val="3"/>
          <c:min val="0"/>
        </c:scaling>
        <c:axPos val="b"/>
        <c:majorGridlines/>
        <c:numFmt formatCode="General" sourceLinked="1"/>
        <c:majorTickMark val="none"/>
        <c:tickLblPos val="nextTo"/>
        <c:crossAx val="148898176"/>
        <c:crosses val="autoZero"/>
        <c:crossBetween val="between"/>
      </c:valAx>
    </c:plotArea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/>
            </a:pPr>
            <a:r>
              <a:rPr lang="es-ES"/>
              <a:t>Agilidad</a:t>
            </a:r>
          </a:p>
        </c:rich>
      </c:tx>
    </c:title>
    <c:plotArea>
      <c:layout/>
      <c:scatterChart>
        <c:scatterStyle val="smoothMarker"/>
        <c:ser>
          <c:idx val="0"/>
          <c:order val="0"/>
          <c:marker>
            <c:symbol val="circle"/>
            <c:size val="14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dPt>
            <c:idx val="0"/>
            <c:marker>
              <c:spPr>
                <a:solidFill>
                  <a:srgbClr val="4D4D4D"/>
                </a:solidFill>
                <a:ln cmpd="sng">
                  <a:solidFill>
                    <a:srgbClr val="4D4D4D"/>
                  </a:solidFill>
                </a:ln>
              </c:spPr>
            </c:marker>
            <c:spPr>
              <a:ln>
                <a:solidFill>
                  <a:srgbClr val="4D4D4D"/>
                </a:solidFill>
              </a:ln>
            </c:spPr>
          </c:dPt>
          <c:xVal>
            <c:numRef>
              <c:f>TOTALES!$B$2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TOTALES!$B$3</c:f>
              <c:numCache>
                <c:formatCode>0.00</c:formatCode>
                <c:ptCount val="1"/>
                <c:pt idx="0">
                  <c:v>0</c:v>
                </c:pt>
              </c:numCache>
            </c:numRef>
          </c:yVal>
          <c:smooth val="1"/>
        </c:ser>
        <c:axId val="149947904"/>
        <c:axId val="149949824"/>
      </c:scatterChart>
      <c:valAx>
        <c:axId val="149947904"/>
        <c:scaling>
          <c:orientation val="minMax"/>
          <c:max val="3"/>
          <c:min val="0"/>
        </c:scaling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400"/>
                  <a:t>Operativa</a:t>
                </a:r>
                <a:r>
                  <a:rPr lang="es-ES" sz="1400" baseline="0"/>
                  <a:t> o t</a:t>
                </a:r>
                <a:r>
                  <a:rPr lang="es-ES" sz="1400"/>
                  <a:t>écnica</a:t>
                </a:r>
                <a:r>
                  <a:rPr lang="es-ES" sz="1400" baseline="0"/>
                  <a:t> </a:t>
                </a:r>
                <a:endParaRPr lang="es-ES" sz="1000" b="0"/>
              </a:p>
            </c:rich>
          </c:tx>
        </c:title>
        <c:numFmt formatCode="0.00" sourceLinked="1"/>
        <c:majorTickMark val="none"/>
        <c:tickLblPos val="nextTo"/>
        <c:txPr>
          <a:bodyPr/>
          <a:lstStyle/>
          <a:p>
            <a:pPr lvl="0">
              <a:defRPr sz="1200">
                <a:solidFill>
                  <a:srgbClr val="222222"/>
                </a:solidFill>
              </a:defRPr>
            </a:pPr>
            <a:endParaRPr lang="es-ES"/>
          </a:p>
        </c:txPr>
        <c:crossAx val="149949824"/>
        <c:crosses val="autoZero"/>
        <c:crossBetween val="midCat"/>
        <c:majorUnit val="1"/>
      </c:valAx>
      <c:valAx>
        <c:axId val="149949824"/>
        <c:scaling>
          <c:orientation val="minMax"/>
          <c:max val="3"/>
          <c:min val="0"/>
        </c:scaling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400"/>
                  <a:t>Organizativa o fundamental</a:t>
                </a:r>
                <a:endParaRPr lang="es-ES" sz="1000" b="0"/>
              </a:p>
            </c:rich>
          </c:tx>
        </c:title>
        <c:numFmt formatCode="0.00" sourceLinked="1"/>
        <c:majorTickMark val="none"/>
        <c:tickLblPos val="nextTo"/>
        <c:txPr>
          <a:bodyPr/>
          <a:lstStyle/>
          <a:p>
            <a:pPr lvl="0">
              <a:defRPr/>
            </a:pPr>
            <a:endParaRPr lang="es-ES"/>
          </a:p>
        </c:txPr>
        <c:crossAx val="149947904"/>
        <c:crosses val="autoZero"/>
        <c:crossBetween val="midCat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/>
            </a:pPr>
            <a:r>
              <a:rPr lang="es-ES" sz="1050" b="0"/>
              <a:t>Agilidad técnica: conocimiento técnico</a:t>
            </a:r>
          </a:p>
        </c:rich>
      </c:tx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cat>
            <c:strRef>
              <c:f>'AGILIDAD TÉCNICA'!$A$39:$A$42</c:f>
              <c:strCache>
                <c:ptCount val="4"/>
                <c:pt idx="0">
                  <c:v>Con nivel Insuficiente</c:v>
                </c:pt>
                <c:pt idx="1">
                  <c:v>Con nivel técnico</c:v>
                </c:pt>
                <c:pt idx="2">
                  <c:v>Con nivel experto</c:v>
                </c:pt>
                <c:pt idx="3">
                  <c:v>Con nivel autoridad</c:v>
                </c:pt>
              </c:strCache>
            </c:strRef>
          </c:cat>
          <c:val>
            <c:numRef>
              <c:f>'AGILIDAD TÉCNICA'!$B$39:$B$42</c:f>
              <c:numCache>
                <c:formatCode>General</c:formatCode>
                <c:ptCount val="4"/>
              </c:numCache>
            </c:numRef>
          </c:val>
        </c:ser>
        <c:shape val="box"/>
        <c:axId val="148928000"/>
        <c:axId val="148929536"/>
        <c:axId val="0"/>
      </c:bar3DChart>
      <c:catAx>
        <c:axId val="148928000"/>
        <c:scaling>
          <c:orientation val="minMax"/>
        </c:scaling>
        <c:axPos val="l"/>
        <c:majorTickMark val="none"/>
        <c:tickLblPos val="nextTo"/>
        <c:crossAx val="148929536"/>
        <c:crosses val="autoZero"/>
        <c:auto val="1"/>
        <c:lblAlgn val="ctr"/>
        <c:lblOffset val="100"/>
      </c:catAx>
      <c:valAx>
        <c:axId val="148929536"/>
        <c:scaling>
          <c:orientation val="minMax"/>
        </c:scaling>
        <c:axPos val="b"/>
        <c:majorGridlines/>
        <c:numFmt formatCode="General" sourceLinked="1"/>
        <c:majorTickMark val="none"/>
        <c:tickLblPos val="nextTo"/>
        <c:crossAx val="148928000"/>
        <c:crosses val="autoZero"/>
        <c:crossBetween val="between"/>
      </c:valAx>
    </c:plotArea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/>
            </a:pPr>
            <a:r>
              <a:rPr lang="es-ES" sz="1050" b="0"/>
              <a:t>Agilidad</a:t>
            </a:r>
            <a:r>
              <a:rPr lang="es-ES" sz="1050" b="0" baseline="0"/>
              <a:t> Técnica</a:t>
            </a:r>
            <a:endParaRPr lang="es-ES" sz="1050" b="0"/>
          </a:p>
        </c:rich>
      </c:tx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cat>
            <c:strRef>
              <c:f>'AGILIDAD TÉCNICA'!$A$51:$A$53</c:f>
              <c:strCache>
                <c:ptCount val="3"/>
                <c:pt idx="0">
                  <c:v>Principios y prácticas</c:v>
                </c:pt>
                <c:pt idx="1">
                  <c:v>Soporte directivo</c:v>
                </c:pt>
                <c:pt idx="2">
                  <c:v>Conocimiento técnico</c:v>
                </c:pt>
              </c:strCache>
            </c:strRef>
          </c:cat>
          <c:val>
            <c:numRef>
              <c:f>'AGILIDAD TÉCNICA'!$B$51:$B$53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hape val="box"/>
        <c:axId val="148941440"/>
        <c:axId val="148955520"/>
        <c:axId val="0"/>
      </c:bar3DChart>
      <c:catAx>
        <c:axId val="148941440"/>
        <c:scaling>
          <c:orientation val="minMax"/>
        </c:scaling>
        <c:axPos val="l"/>
        <c:majorTickMark val="none"/>
        <c:tickLblPos val="nextTo"/>
        <c:crossAx val="148955520"/>
        <c:crosses val="autoZero"/>
        <c:auto val="1"/>
        <c:lblAlgn val="ctr"/>
        <c:lblOffset val="100"/>
      </c:catAx>
      <c:valAx>
        <c:axId val="148955520"/>
        <c:scaling>
          <c:orientation val="minMax"/>
          <c:max val="3"/>
          <c:min val="0"/>
        </c:scaling>
        <c:axPos val="b"/>
        <c:majorGridlines/>
        <c:numFmt formatCode="0.00" sourceLinked="1"/>
        <c:majorTickMark val="none"/>
        <c:tickLblPos val="nextTo"/>
        <c:crossAx val="148941440"/>
        <c:crosses val="autoZero"/>
        <c:crossBetween val="between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/>
            </a:pPr>
            <a:r>
              <a:rPr lang="es-ES" sz="1050" b="0"/>
              <a:t>Agilidad técnica: Principios</a:t>
            </a:r>
          </a:p>
        </c:rich>
      </c:tx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cat>
            <c:strRef>
              <c:f>('AGILIDAD TÉCNICA'!$C$5,'AGILIDAD TÉCNICA'!$C$8,'AGILIDAD TÉCNICA'!$C$9,'AGILIDAD TÉCNICA'!$C$10,'AGILIDAD TÉCNICA'!$C$13,'AGILIDAD TÉCNICA'!$C$15,'AGILIDAD TÉCNICA'!$C$16,'AGILIDAD TÉCNICA'!$C$18)</c:f>
              <c:strCache>
                <c:ptCount val="8"/>
                <c:pt idx="0">
                  <c:v>Enfoque en el valor para el cliente</c:v>
                </c:pt>
                <c:pt idx="1">
                  <c:v>Mejora continua</c:v>
                </c:pt>
                <c:pt idx="2">
                  <c:v>Asunción de la variabilidad</c:v>
                </c:pt>
                <c:pt idx="3">
                  <c:v>Desrrollo iterativo e incremental</c:v>
                </c:pt>
                <c:pt idx="4">
                  <c:v>Ritmo de trabajo sostenible</c:v>
                </c:pt>
                <c:pt idx="5">
                  <c:v>Calidad en la técnica</c:v>
                </c:pt>
                <c:pt idx="6">
                  <c:v>Transparencia</c:v>
                </c:pt>
                <c:pt idx="7">
                  <c:v>Cadencia y sincronización de equipos</c:v>
                </c:pt>
              </c:strCache>
            </c:strRef>
          </c:cat>
          <c:val>
            <c:numRef>
              <c:f>('AGILIDAD TÉCNICA'!$D$5,'AGILIDAD TÉCNICA'!$D$8,'AGILIDAD TÉCNICA'!$D$9,'AGILIDAD TÉCNICA'!$D$10,'AGILIDAD TÉCNICA'!$D$13,'AGILIDAD TÉCNICA'!$D$15,'AGILIDAD TÉCNICA'!$D$16,'AGILIDAD TÉCNICA'!$D$18)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hape val="box"/>
        <c:axId val="149897216"/>
        <c:axId val="149898752"/>
        <c:axId val="0"/>
      </c:bar3DChart>
      <c:catAx>
        <c:axId val="149897216"/>
        <c:scaling>
          <c:orientation val="minMax"/>
        </c:scaling>
        <c:axPos val="l"/>
        <c:majorTickMark val="none"/>
        <c:tickLblPos val="nextTo"/>
        <c:crossAx val="149898752"/>
        <c:crosses val="autoZero"/>
        <c:auto val="1"/>
        <c:lblAlgn val="ctr"/>
        <c:lblOffset val="100"/>
      </c:catAx>
      <c:valAx>
        <c:axId val="149898752"/>
        <c:scaling>
          <c:orientation val="minMax"/>
          <c:max val="3"/>
          <c:min val="0"/>
        </c:scaling>
        <c:axPos val="b"/>
        <c:majorGridlines/>
        <c:numFmt formatCode="0.00" sourceLinked="1"/>
        <c:majorTickMark val="none"/>
        <c:tickLblPos val="nextTo"/>
        <c:crossAx val="149897216"/>
        <c:crosses val="autoZero"/>
        <c:crossBetween val="between"/>
      </c:valAx>
    </c:plotArea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/>
            </a:pPr>
            <a:r>
              <a:rPr lang="es-ES" sz="1050" b="0"/>
              <a:t>Agilidad</a:t>
            </a:r>
            <a:r>
              <a:rPr lang="es-ES" sz="1050" b="0" baseline="0"/>
              <a:t> fundamental: soporte directivo</a:t>
            </a:r>
            <a:endParaRPr lang="es-ES" sz="1050" b="0"/>
          </a:p>
        </c:rich>
      </c:tx>
      <c:layout/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cat>
            <c:strRef>
              <c:f>'AGILIDAD FUNDAMENTAL'!$A$21:$A$24</c:f>
              <c:strCache>
                <c:ptCount val="4"/>
                <c:pt idx="0">
                  <c:v>Conocimiento de gestión ágil e implicación</c:v>
                </c:pt>
                <c:pt idx="1">
                  <c:v>Compatibilildad cultural con la organización</c:v>
                </c:pt>
                <c:pt idx="2">
                  <c:v>Dotación de recursos necesarios</c:v>
                </c:pt>
                <c:pt idx="3">
                  <c:v>Facilitación de formación </c:v>
                </c:pt>
              </c:strCache>
            </c:strRef>
          </c:cat>
          <c:val>
            <c:numRef>
              <c:f>'AGILIDAD FUNDAMENTAL'!$B$21:$B$24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149931520"/>
        <c:axId val="149933056"/>
        <c:axId val="0"/>
      </c:bar3DChart>
      <c:catAx>
        <c:axId val="149931520"/>
        <c:scaling>
          <c:orientation val="minMax"/>
        </c:scaling>
        <c:axPos val="l"/>
        <c:majorTickMark val="none"/>
        <c:tickLblPos val="nextTo"/>
        <c:crossAx val="149933056"/>
        <c:crosses val="autoZero"/>
        <c:auto val="1"/>
        <c:lblAlgn val="ctr"/>
        <c:lblOffset val="100"/>
      </c:catAx>
      <c:valAx>
        <c:axId val="149933056"/>
        <c:scaling>
          <c:orientation val="minMax"/>
          <c:max val="3"/>
          <c:min val="0"/>
        </c:scaling>
        <c:axPos val="b"/>
        <c:majorGridlines/>
        <c:numFmt formatCode="General" sourceLinked="1"/>
        <c:majorTickMark val="none"/>
        <c:tickLblPos val="nextTo"/>
        <c:crossAx val="149931520"/>
        <c:crosses val="autoZero"/>
        <c:crossBetween val="between"/>
      </c:valAx>
    </c:plotArea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/>
            </a:pPr>
            <a:r>
              <a:rPr lang="es-ES" sz="1050" b="0"/>
              <a:t>Agilidad</a:t>
            </a:r>
            <a:r>
              <a:rPr lang="es-ES" sz="1050" b="0" baseline="0"/>
              <a:t> fundamental: valores y comportamientos</a:t>
            </a:r>
            <a:endParaRPr lang="es-ES" sz="1050" b="0"/>
          </a:p>
        </c:rich>
      </c:tx>
      <c:layout/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cat>
            <c:strRef>
              <c:f>('AGILIDAD FUNDAMENTAL'!$C$5,'AGILIDAD FUNDAMENTAL'!$C$11)</c:f>
              <c:strCache>
                <c:ptCount val="2"/>
                <c:pt idx="0">
                  <c:v>personas sobre procesos</c:v>
                </c:pt>
                <c:pt idx="1">
                  <c:v>Gobernanza descentralizada</c:v>
                </c:pt>
              </c:strCache>
            </c:strRef>
          </c:cat>
          <c:val>
            <c:numRef>
              <c:f>('AGILIDAD FUNDAMENTAL'!$D$5,'AGILIDAD FUNDAMENTAL'!$D$11)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50215296"/>
        <c:axId val="150225280"/>
        <c:axId val="0"/>
      </c:bar3DChart>
      <c:catAx>
        <c:axId val="150215296"/>
        <c:scaling>
          <c:orientation val="minMax"/>
        </c:scaling>
        <c:axPos val="l"/>
        <c:majorTickMark val="none"/>
        <c:tickLblPos val="nextTo"/>
        <c:crossAx val="150225280"/>
        <c:crosses val="autoZero"/>
        <c:auto val="1"/>
        <c:lblAlgn val="ctr"/>
        <c:lblOffset val="100"/>
      </c:catAx>
      <c:valAx>
        <c:axId val="150225280"/>
        <c:scaling>
          <c:orientation val="minMax"/>
          <c:max val="3"/>
          <c:min val="0"/>
        </c:scaling>
        <c:axPos val="b"/>
        <c:majorGridlines/>
        <c:numFmt formatCode="0.00" sourceLinked="1"/>
        <c:majorTickMark val="none"/>
        <c:tickLblPos val="nextTo"/>
        <c:crossAx val="150215296"/>
        <c:crosses val="autoZero"/>
        <c:crossBetween val="between"/>
      </c:valAx>
    </c:plotArea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/>
            </a:pPr>
            <a:r>
              <a:rPr lang="es-ES" sz="1050" b="0"/>
              <a:t>Agilidad fundamental</a:t>
            </a:r>
          </a:p>
        </c:rich>
      </c:tx>
      <c:layout/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cat>
            <c:strRef>
              <c:f>'AGILIDAD FUNDAMENTAL'!$A$33:$A$34</c:f>
              <c:strCache>
                <c:ptCount val="2"/>
                <c:pt idx="0">
                  <c:v>Valores y comportamientos</c:v>
                </c:pt>
                <c:pt idx="1">
                  <c:v>Soporte directivo</c:v>
                </c:pt>
              </c:strCache>
            </c:strRef>
          </c:cat>
          <c:val>
            <c:numRef>
              <c:f>'AGILIDAD FUNDAMENTAL'!$B$33:$B$34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50249472"/>
        <c:axId val="150251008"/>
        <c:axId val="0"/>
      </c:bar3DChart>
      <c:catAx>
        <c:axId val="150249472"/>
        <c:scaling>
          <c:orientation val="minMax"/>
        </c:scaling>
        <c:axPos val="l"/>
        <c:majorTickMark val="none"/>
        <c:tickLblPos val="nextTo"/>
        <c:crossAx val="150251008"/>
        <c:crosses val="autoZero"/>
        <c:auto val="1"/>
        <c:lblAlgn val="ctr"/>
        <c:lblOffset val="100"/>
      </c:catAx>
      <c:valAx>
        <c:axId val="150251008"/>
        <c:scaling>
          <c:orientation val="minMax"/>
          <c:max val="3"/>
          <c:min val="0"/>
        </c:scaling>
        <c:axPos val="b"/>
        <c:majorGridlines/>
        <c:numFmt formatCode="0.00" sourceLinked="1"/>
        <c:majorTickMark val="none"/>
        <c:tickLblPos val="nextTo"/>
        <c:crossAx val="150249472"/>
        <c:crosses val="autoZero"/>
        <c:crossBetween val="between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 sz="1000"/>
            </a:pPr>
            <a:r>
              <a:rPr lang="en-US" sz="1100" b="0"/>
              <a:t>Agilidad fundamental</a:t>
            </a:r>
          </a:p>
        </c:rich>
      </c:tx>
    </c:title>
    <c:plotArea>
      <c:layout/>
      <c:bubbleChart>
        <c:ser>
          <c:idx val="0"/>
          <c:order val="0"/>
          <c:tx>
            <c:strRef>
              <c:f>TOTALES!$A$3</c:f>
              <c:strCache>
                <c:ptCount val="1"/>
                <c:pt idx="0">
                  <c:v>Agilidad fundamental</c:v>
                </c:pt>
              </c:strCache>
            </c:strRef>
          </c:tx>
          <c:yVal>
            <c:numRef>
              <c:f>TOTALES!$B$3</c:f>
              <c:numCache>
                <c:formatCode>0.00</c:formatCode>
                <c:ptCount val="1"/>
                <c:pt idx="0">
                  <c:v>0</c:v>
                </c:pt>
              </c:numCache>
            </c:numRef>
          </c:yVal>
          <c:bubbleSize>
            <c:numLit>
              <c:formatCode>General</c:formatCode>
              <c:ptCount val="1"/>
              <c:pt idx="0">
                <c:v>1</c:v>
              </c:pt>
            </c:numLit>
          </c:bubbleSize>
        </c:ser>
        <c:bubbleScale val="30"/>
        <c:axId val="150275584"/>
        <c:axId val="150277120"/>
      </c:bubbleChart>
      <c:valAx>
        <c:axId val="150275584"/>
        <c:scaling>
          <c:orientation val="minMax"/>
        </c:scaling>
        <c:delete val="1"/>
        <c:axPos val="b"/>
        <c:majorTickMark val="none"/>
        <c:tickLblPos val="none"/>
        <c:crossAx val="150277120"/>
        <c:crosses val="autoZero"/>
        <c:crossBetween val="midCat"/>
      </c:valAx>
      <c:valAx>
        <c:axId val="150277120"/>
        <c:scaling>
          <c:orientation val="minMax"/>
          <c:max val="3"/>
          <c:min val="0"/>
        </c:scaling>
        <c:axPos val="l"/>
        <c:majorGridlines/>
        <c:numFmt formatCode="0.00" sourceLinked="1"/>
        <c:majorTickMark val="none"/>
        <c:tickLblPos val="nextTo"/>
        <c:crossAx val="150275584"/>
        <c:crosses val="autoZero"/>
        <c:crossBetween val="midCat"/>
        <c:majorUnit val="0.5"/>
      </c:valAx>
    </c:plotArea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/>
            </a:pPr>
            <a:r>
              <a:rPr lang="en-US" sz="1100" b="0"/>
              <a:t>Agilidad técnica</a:t>
            </a:r>
          </a:p>
        </c:rich>
      </c:tx>
    </c:title>
    <c:plotArea>
      <c:layout/>
      <c:bubbleChart>
        <c:ser>
          <c:idx val="0"/>
          <c:order val="0"/>
          <c:tx>
            <c:strRef>
              <c:f>TOTALES!$A$2</c:f>
              <c:strCache>
                <c:ptCount val="1"/>
                <c:pt idx="0">
                  <c:v>Agilidad técnica</c:v>
                </c:pt>
              </c:strCache>
            </c:strRef>
          </c:tx>
          <c:yVal>
            <c:numRef>
              <c:f>TOTALES!$B$2</c:f>
              <c:numCache>
                <c:formatCode>0.00</c:formatCode>
                <c:ptCount val="1"/>
                <c:pt idx="0">
                  <c:v>0</c:v>
                </c:pt>
              </c:numCache>
            </c:numRef>
          </c:yVal>
          <c:bubbleSize>
            <c:numLit>
              <c:formatCode>General</c:formatCode>
              <c:ptCount val="1"/>
              <c:pt idx="0">
                <c:v>1</c:v>
              </c:pt>
            </c:numLit>
          </c:bubbleSize>
        </c:ser>
        <c:bubbleScale val="30"/>
        <c:axId val="150305408"/>
        <c:axId val="150311296"/>
      </c:bubbleChart>
      <c:valAx>
        <c:axId val="150305408"/>
        <c:scaling>
          <c:orientation val="minMax"/>
        </c:scaling>
        <c:delete val="1"/>
        <c:axPos val="b"/>
        <c:tickLblPos val="none"/>
        <c:crossAx val="150311296"/>
        <c:crosses val="autoZero"/>
        <c:crossBetween val="midCat"/>
      </c:valAx>
      <c:valAx>
        <c:axId val="150311296"/>
        <c:scaling>
          <c:orientation val="minMax"/>
          <c:max val="3"/>
          <c:min val="0"/>
        </c:scaling>
        <c:axPos val="l"/>
        <c:majorGridlines/>
        <c:numFmt formatCode="0.00" sourceLinked="1"/>
        <c:tickLblPos val="nextTo"/>
        <c:crossAx val="150305408"/>
        <c:crosses val="autoZero"/>
        <c:crossBetween val="midCat"/>
      </c:valAx>
    </c:plotArea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219076</xdr:colOff>
      <xdr:row>1</xdr:row>
      <xdr:rowOff>19050</xdr:rowOff>
    </xdr:from>
    <xdr:to>
      <xdr:col>4</xdr:col>
      <xdr:colOff>581026</xdr:colOff>
      <xdr:row>3</xdr:row>
      <xdr:rowOff>123232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43076" y="209550"/>
          <a:ext cx="1885950" cy="485182"/>
        </a:xfrm>
        <a:prstGeom prst="rect">
          <a:avLst/>
        </a:prstGeom>
        <a:noFill/>
      </xdr:spPr>
    </xdr:pic>
    <xdr:clientData/>
  </xdr:twoCellAnchor>
  <xdr:twoCellAnchor>
    <xdr:from>
      <xdr:col>1</xdr:col>
      <xdr:colOff>19049</xdr:colOff>
      <xdr:row>4</xdr:row>
      <xdr:rowOff>95251</xdr:rowOff>
    </xdr:from>
    <xdr:to>
      <xdr:col>6</xdr:col>
      <xdr:colOff>85724</xdr:colOff>
      <xdr:row>15</xdr:row>
      <xdr:rowOff>0</xdr:rowOff>
    </xdr:to>
    <xdr:sp macro="" textlink="">
      <xdr:nvSpPr>
        <xdr:cNvPr id="6" name="5 CuadroTexto"/>
        <xdr:cNvSpPr txBox="1"/>
      </xdr:nvSpPr>
      <xdr:spPr>
        <a:xfrm>
          <a:off x="781049" y="857251"/>
          <a:ext cx="3876675" cy="2000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ES" sz="1100" b="1"/>
        </a:p>
        <a:p>
          <a:pPr algn="ctr"/>
          <a:r>
            <a:rPr lang="es-ES" sz="1100" b="1"/>
            <a:t>Hoja de cálculo para el protocolo de Scrum</a:t>
          </a:r>
          <a:r>
            <a:rPr lang="es-ES" sz="1100" b="1" baseline="0"/>
            <a:t> Level </a:t>
          </a:r>
          <a:r>
            <a:rPr lang="es-ES" sz="1100" b="1"/>
            <a:t>OKs 01</a:t>
          </a:r>
          <a:br>
            <a:rPr lang="es-ES" sz="1100" b="1"/>
          </a:br>
          <a:r>
            <a:rPr lang="es-ES" sz="1100" b="1"/>
            <a:t>rev.</a:t>
          </a:r>
          <a:r>
            <a:rPr lang="es-ES" sz="1100" b="1" baseline="0"/>
            <a:t> 02</a:t>
          </a:r>
          <a:endParaRPr lang="es-ES" sz="1100" b="1"/>
        </a:p>
        <a:p>
          <a:pPr algn="ctr"/>
          <a:endParaRPr lang="es-ES" sz="1100" baseline="0"/>
        </a:p>
        <a:p>
          <a:pPr algn="ctr"/>
          <a:r>
            <a:rPr lang="es-ES" sz="1100" baseline="0"/>
            <a:t>Para actividades de formación y asesoría.</a:t>
          </a:r>
        </a:p>
        <a:p>
          <a:pPr algn="ctr"/>
          <a:r>
            <a:rPr lang="es-ES" sz="1100" baseline="0"/>
            <a:t>http://scrumlevel.com</a:t>
          </a:r>
        </a:p>
        <a:p>
          <a:pPr algn="ctr"/>
          <a:endParaRPr lang="es-ES" sz="1100" baseline="0"/>
        </a:p>
        <a:p>
          <a:pPr algn="ctr"/>
          <a:endParaRPr lang="es-ES" sz="1100" baseline="0"/>
        </a:p>
        <a:p>
          <a:pPr algn="ctr"/>
          <a:endParaRPr lang="es-ES" sz="1100" baseline="0"/>
        </a:p>
        <a:p>
          <a:pPr algn="ctr"/>
          <a:r>
            <a:rPr lang="es-ES" sz="1100" baseline="0"/>
            <a:t>cc by Scrum Manager®</a:t>
          </a:r>
        </a:p>
        <a:p>
          <a:pPr algn="ctr"/>
          <a:r>
            <a:rPr lang="es-ES" sz="1100" baseline="0"/>
            <a:t>scrummanager.com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57149</xdr:rowOff>
    </xdr:from>
    <xdr:to>
      <xdr:col>6</xdr:col>
      <xdr:colOff>714375</xdr:colOff>
      <xdr:row>37</xdr:row>
      <xdr:rowOff>182216</xdr:rowOff>
    </xdr:to>
    <xdr:sp macro="" textlink="">
      <xdr:nvSpPr>
        <xdr:cNvPr id="2" name="1 Rectángulo"/>
        <xdr:cNvSpPr/>
      </xdr:nvSpPr>
      <xdr:spPr>
        <a:xfrm>
          <a:off x="47625" y="57149"/>
          <a:ext cx="5238750" cy="7173567"/>
        </a:xfrm>
        <a:prstGeom prst="rect">
          <a:avLst/>
        </a:prstGeom>
        <a:solidFill>
          <a:srgbClr val="FFFFFF"/>
        </a:solidFill>
        <a:ln w="6350">
          <a:solidFill>
            <a:srgbClr val="77777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59120</xdr:colOff>
      <xdr:row>0</xdr:row>
      <xdr:rowOff>91966</xdr:rowOff>
    </xdr:from>
    <xdr:to>
      <xdr:col>6</xdr:col>
      <xdr:colOff>696309</xdr:colOff>
      <xdr:row>2</xdr:row>
      <xdr:rowOff>52552</xdr:rowOff>
    </xdr:to>
    <xdr:sp macro="" textlink="">
      <xdr:nvSpPr>
        <xdr:cNvPr id="3" name="2 CuadroTexto"/>
        <xdr:cNvSpPr txBox="1"/>
      </xdr:nvSpPr>
      <xdr:spPr>
        <a:xfrm>
          <a:off x="59120" y="91966"/>
          <a:ext cx="5209189" cy="3415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600"/>
            <a:t>Guía</a:t>
          </a:r>
          <a:r>
            <a:rPr lang="es-ES" sz="1600" baseline="0"/>
            <a:t> rápida</a:t>
          </a:r>
          <a:endParaRPr lang="es-ES" sz="1600"/>
        </a:p>
      </xdr:txBody>
    </xdr:sp>
    <xdr:clientData/>
  </xdr:twoCellAnchor>
  <xdr:twoCellAnchor>
    <xdr:from>
      <xdr:col>0</xdr:col>
      <xdr:colOff>298176</xdr:colOff>
      <xdr:row>19</xdr:row>
      <xdr:rowOff>57953</xdr:rowOff>
    </xdr:from>
    <xdr:to>
      <xdr:col>6</xdr:col>
      <xdr:colOff>273328</xdr:colOff>
      <xdr:row>22</xdr:row>
      <xdr:rowOff>149062</xdr:rowOff>
    </xdr:to>
    <xdr:sp macro="" textlink="">
      <xdr:nvSpPr>
        <xdr:cNvPr id="6" name="5 CuadroTexto"/>
        <xdr:cNvSpPr txBox="1"/>
      </xdr:nvSpPr>
      <xdr:spPr>
        <a:xfrm>
          <a:off x="298176" y="3677453"/>
          <a:ext cx="4547152" cy="6626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100"/>
            <a:t>Anote las respuestas de los</a:t>
          </a:r>
          <a:r>
            <a:rPr lang="es-ES" sz="1100" baseline="0"/>
            <a:t> cuestionarios T01 y F01  en las hojas respectivas, utilizando una columna para las respuestas de cada miembro </a:t>
          </a:r>
          <a:r>
            <a:rPr lang="es-ES" sz="1100" i="1" baseline="0"/>
            <a:t>del equipo de evaluación</a:t>
          </a:r>
          <a:r>
            <a:rPr lang="es-ES" sz="1100" baseline="0"/>
            <a:t>.</a:t>
          </a:r>
        </a:p>
      </xdr:txBody>
    </xdr:sp>
    <xdr:clientData/>
  </xdr:twoCellAnchor>
  <xdr:twoCellAnchor>
    <xdr:from>
      <xdr:col>7</xdr:col>
      <xdr:colOff>59466</xdr:colOff>
      <xdr:row>0</xdr:row>
      <xdr:rowOff>60456</xdr:rowOff>
    </xdr:from>
    <xdr:to>
      <xdr:col>13</xdr:col>
      <xdr:colOff>726216</xdr:colOff>
      <xdr:row>38</xdr:row>
      <xdr:rowOff>0</xdr:rowOff>
    </xdr:to>
    <xdr:sp macro="" textlink="">
      <xdr:nvSpPr>
        <xdr:cNvPr id="7" name="6 Rectángulo"/>
        <xdr:cNvSpPr/>
      </xdr:nvSpPr>
      <xdr:spPr>
        <a:xfrm>
          <a:off x="5393466" y="60456"/>
          <a:ext cx="5238750" cy="7178544"/>
        </a:xfrm>
        <a:prstGeom prst="rect">
          <a:avLst/>
        </a:prstGeom>
        <a:solidFill>
          <a:srgbClr val="FFFFFF"/>
        </a:solidFill>
        <a:ln w="6350">
          <a:solidFill>
            <a:srgbClr val="77777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0</xdr:col>
      <xdr:colOff>132519</xdr:colOff>
      <xdr:row>2</xdr:row>
      <xdr:rowOff>38119</xdr:rowOff>
    </xdr:from>
    <xdr:to>
      <xdr:col>6</xdr:col>
      <xdr:colOff>630079</xdr:colOff>
      <xdr:row>19</xdr:row>
      <xdr:rowOff>8267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2519" y="419119"/>
          <a:ext cx="5069560" cy="3208648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198783</xdr:colOff>
      <xdr:row>19</xdr:row>
      <xdr:rowOff>115931</xdr:rowOff>
    </xdr:from>
    <xdr:to>
      <xdr:col>0</xdr:col>
      <xdr:colOff>298174</xdr:colOff>
      <xdr:row>22</xdr:row>
      <xdr:rowOff>132496</xdr:rowOff>
    </xdr:to>
    <xdr:sp macro="" textlink="">
      <xdr:nvSpPr>
        <xdr:cNvPr id="9" name="8 Rectángulo"/>
        <xdr:cNvSpPr/>
      </xdr:nvSpPr>
      <xdr:spPr>
        <a:xfrm>
          <a:off x="198783" y="3735431"/>
          <a:ext cx="99391" cy="588065"/>
        </a:xfrm>
        <a:prstGeom prst="rect">
          <a:avLst/>
        </a:prstGeom>
        <a:noFill/>
        <a:ln>
          <a:solidFill>
            <a:srgbClr val="FF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301482</xdr:colOff>
      <xdr:row>23</xdr:row>
      <xdr:rowOff>77862</xdr:rowOff>
    </xdr:from>
    <xdr:to>
      <xdr:col>6</xdr:col>
      <xdr:colOff>276634</xdr:colOff>
      <xdr:row>25</xdr:row>
      <xdr:rowOff>132490</xdr:rowOff>
    </xdr:to>
    <xdr:sp macro="" textlink="">
      <xdr:nvSpPr>
        <xdr:cNvPr id="12" name="11 CuadroTexto"/>
        <xdr:cNvSpPr txBox="1"/>
      </xdr:nvSpPr>
      <xdr:spPr>
        <a:xfrm>
          <a:off x="301482" y="4459362"/>
          <a:ext cx="4547152" cy="4356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100"/>
            <a:t>La información del factor de compatibilidad</a:t>
          </a:r>
          <a:r>
            <a:rPr lang="es-ES" sz="1100" baseline="0"/>
            <a:t> cultural no se recoge a través de los cuestionarios, sino de las entrevistas personales.</a:t>
          </a:r>
        </a:p>
      </xdr:txBody>
    </xdr:sp>
    <xdr:clientData/>
  </xdr:twoCellAnchor>
  <xdr:twoCellAnchor>
    <xdr:from>
      <xdr:col>0</xdr:col>
      <xdr:colOff>140804</xdr:colOff>
      <xdr:row>23</xdr:row>
      <xdr:rowOff>182189</xdr:rowOff>
    </xdr:from>
    <xdr:to>
      <xdr:col>0</xdr:col>
      <xdr:colOff>339587</xdr:colOff>
      <xdr:row>25</xdr:row>
      <xdr:rowOff>16537</xdr:rowOff>
    </xdr:to>
    <xdr:sp macro="" textlink="">
      <xdr:nvSpPr>
        <xdr:cNvPr id="11" name="10 Elipse"/>
        <xdr:cNvSpPr/>
      </xdr:nvSpPr>
      <xdr:spPr>
        <a:xfrm>
          <a:off x="140804" y="4563689"/>
          <a:ext cx="198783" cy="215348"/>
        </a:xfrm>
        <a:prstGeom prst="ellipse">
          <a:avLst/>
        </a:prstGeom>
        <a:noFill/>
        <a:ln w="6350">
          <a:solidFill>
            <a:srgbClr val="FF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es-ES" sz="1100">
              <a:solidFill>
                <a:srgbClr val="FF00FF"/>
              </a:solidFill>
            </a:rPr>
            <a:t>1</a:t>
          </a:r>
        </a:p>
      </xdr:txBody>
    </xdr:sp>
    <xdr:clientData/>
  </xdr:twoCellAnchor>
  <xdr:twoCellAnchor editAs="oneCell">
    <xdr:from>
      <xdr:col>7</xdr:col>
      <xdr:colOff>157370</xdr:colOff>
      <xdr:row>2</xdr:row>
      <xdr:rowOff>157370</xdr:rowOff>
    </xdr:from>
    <xdr:to>
      <xdr:col>13</xdr:col>
      <xdr:colOff>646044</xdr:colOff>
      <xdr:row>22</xdr:row>
      <xdr:rowOff>30722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91370" y="538370"/>
          <a:ext cx="5060674" cy="3683352"/>
        </a:xfrm>
        <a:prstGeom prst="rect">
          <a:avLst/>
        </a:prstGeom>
        <a:noFill/>
        <a:ln w="3175">
          <a:solidFill>
            <a:srgbClr val="4D4D4D"/>
          </a:solidFill>
        </a:ln>
      </xdr:spPr>
    </xdr:pic>
    <xdr:clientData/>
  </xdr:twoCellAnchor>
  <xdr:twoCellAnchor>
    <xdr:from>
      <xdr:col>7</xdr:col>
      <xdr:colOff>316228</xdr:colOff>
      <xdr:row>23</xdr:row>
      <xdr:rowOff>143287</xdr:rowOff>
    </xdr:from>
    <xdr:to>
      <xdr:col>13</xdr:col>
      <xdr:colOff>291380</xdr:colOff>
      <xdr:row>27</xdr:row>
      <xdr:rowOff>43896</xdr:rowOff>
    </xdr:to>
    <xdr:sp macro="" textlink="">
      <xdr:nvSpPr>
        <xdr:cNvPr id="16" name="15 CuadroTexto"/>
        <xdr:cNvSpPr txBox="1"/>
      </xdr:nvSpPr>
      <xdr:spPr>
        <a:xfrm>
          <a:off x="5650228" y="4524787"/>
          <a:ext cx="4547152" cy="6626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100"/>
            <a:t>Indique en las celdas remarcadas el número de personas del </a:t>
          </a:r>
          <a:r>
            <a:rPr lang="es-ES" sz="1100" i="1"/>
            <a:t>grupo evaluado</a:t>
          </a:r>
          <a:r>
            <a:rPr lang="es-ES" sz="1100"/>
            <a:t>, distribuidos según el nivel de conocimiento de prácticas ágiles, con el criterio de valoración</a:t>
          </a:r>
          <a:r>
            <a:rPr lang="es-ES" sz="1100" baseline="0"/>
            <a:t> de la guía de Scrum Level.</a:t>
          </a:r>
        </a:p>
      </xdr:txBody>
    </xdr:sp>
    <xdr:clientData/>
  </xdr:twoCellAnchor>
  <xdr:twoCellAnchor>
    <xdr:from>
      <xdr:col>7</xdr:col>
      <xdr:colOff>216835</xdr:colOff>
      <xdr:row>24</xdr:row>
      <xdr:rowOff>10765</xdr:rowOff>
    </xdr:from>
    <xdr:to>
      <xdr:col>7</xdr:col>
      <xdr:colOff>316226</xdr:colOff>
      <xdr:row>27</xdr:row>
      <xdr:rowOff>27330</xdr:rowOff>
    </xdr:to>
    <xdr:sp macro="" textlink="">
      <xdr:nvSpPr>
        <xdr:cNvPr id="17" name="16 Rectángulo"/>
        <xdr:cNvSpPr/>
      </xdr:nvSpPr>
      <xdr:spPr>
        <a:xfrm>
          <a:off x="5550835" y="4582765"/>
          <a:ext cx="99391" cy="588065"/>
        </a:xfrm>
        <a:prstGeom prst="rect">
          <a:avLst/>
        </a:prstGeom>
        <a:noFill/>
        <a:ln>
          <a:solidFill>
            <a:srgbClr val="FF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7</xdr:col>
      <xdr:colOff>124240</xdr:colOff>
      <xdr:row>29</xdr:row>
      <xdr:rowOff>55534</xdr:rowOff>
    </xdr:from>
    <xdr:to>
      <xdr:col>13</xdr:col>
      <xdr:colOff>596348</xdr:colOff>
      <xdr:row>32</xdr:row>
      <xdr:rowOff>146643</xdr:rowOff>
    </xdr:to>
    <xdr:sp macro="" textlink="">
      <xdr:nvSpPr>
        <xdr:cNvPr id="18" name="17 CuadroTexto"/>
        <xdr:cNvSpPr txBox="1"/>
      </xdr:nvSpPr>
      <xdr:spPr>
        <a:xfrm>
          <a:off x="5458240" y="5580034"/>
          <a:ext cx="5044108" cy="6626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Ins="0" rtlCol="0" anchor="t"/>
        <a:lstStyle/>
        <a:p>
          <a:pPr algn="ctr"/>
          <a:r>
            <a:rPr lang="es-ES" sz="1400" b="0">
              <a:solidFill>
                <a:schemeClr val="tx1"/>
              </a:solidFill>
            </a:rPr>
            <a:t>En las hojas AGILIDAD</a:t>
          </a:r>
          <a:r>
            <a:rPr lang="es-ES" sz="1400" b="0" baseline="0">
              <a:solidFill>
                <a:schemeClr val="tx1"/>
              </a:solidFill>
            </a:rPr>
            <a:t> TÉCNICA, AGILIDAD FUNDAMENTAL Y TOTALES se muestran los respectivos valores resultantes.</a:t>
          </a:r>
        </a:p>
      </xdr:txBody>
    </xdr:sp>
    <xdr:clientData/>
  </xdr:twoCellAnchor>
  <xdr:twoCellAnchor>
    <xdr:from>
      <xdr:col>7</xdr:col>
      <xdr:colOff>99391</xdr:colOff>
      <xdr:row>35</xdr:row>
      <xdr:rowOff>113509</xdr:rowOff>
    </xdr:from>
    <xdr:to>
      <xdr:col>13</xdr:col>
      <xdr:colOff>662609</xdr:colOff>
      <xdr:row>37</xdr:row>
      <xdr:rowOff>45</xdr:rowOff>
    </xdr:to>
    <xdr:sp macro="" textlink="">
      <xdr:nvSpPr>
        <xdr:cNvPr id="19" name="18 CuadroTexto"/>
        <xdr:cNvSpPr txBox="1"/>
      </xdr:nvSpPr>
      <xdr:spPr>
        <a:xfrm>
          <a:off x="5433391" y="6781009"/>
          <a:ext cx="5135218" cy="26753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 baseline="0"/>
            <a:t>Instrucciones disponibles en la guía del protocolo OKs 01</a:t>
          </a:r>
        </a:p>
      </xdr:txBody>
    </xdr:sp>
    <xdr:clientData/>
  </xdr:twoCellAnchor>
  <xdr:twoCellAnchor editAs="oneCell">
    <xdr:from>
      <xdr:col>0</xdr:col>
      <xdr:colOff>165653</xdr:colOff>
      <xdr:row>27</xdr:row>
      <xdr:rowOff>173935</xdr:rowOff>
    </xdr:from>
    <xdr:to>
      <xdr:col>3</xdr:col>
      <xdr:colOff>521804</xdr:colOff>
      <xdr:row>37</xdr:row>
      <xdr:rowOff>10843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5653" y="5317435"/>
          <a:ext cx="2642151" cy="1741908"/>
        </a:xfrm>
        <a:prstGeom prst="rect">
          <a:avLst/>
        </a:prstGeom>
        <a:noFill/>
        <a:ln w="3175">
          <a:solidFill>
            <a:srgbClr val="777777"/>
          </a:solidFill>
        </a:ln>
      </xdr:spPr>
    </xdr:pic>
    <xdr:clientData/>
  </xdr:twoCellAnchor>
  <xdr:twoCellAnchor>
    <xdr:from>
      <xdr:col>3</xdr:col>
      <xdr:colOff>632793</xdr:colOff>
      <xdr:row>28</xdr:row>
      <xdr:rowOff>3297</xdr:rowOff>
    </xdr:from>
    <xdr:to>
      <xdr:col>3</xdr:col>
      <xdr:colOff>720587</xdr:colOff>
      <xdr:row>34</xdr:row>
      <xdr:rowOff>8282</xdr:rowOff>
    </xdr:to>
    <xdr:sp macro="" textlink="">
      <xdr:nvSpPr>
        <xdr:cNvPr id="22" name="21 Rectángulo"/>
        <xdr:cNvSpPr/>
      </xdr:nvSpPr>
      <xdr:spPr>
        <a:xfrm>
          <a:off x="2918793" y="5337297"/>
          <a:ext cx="87794" cy="1147985"/>
        </a:xfrm>
        <a:prstGeom prst="rect">
          <a:avLst/>
        </a:prstGeom>
        <a:noFill/>
        <a:ln>
          <a:solidFill>
            <a:srgbClr val="FF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4</xdr:col>
      <xdr:colOff>44725</xdr:colOff>
      <xdr:row>27</xdr:row>
      <xdr:rowOff>168947</xdr:rowOff>
    </xdr:from>
    <xdr:to>
      <xdr:col>6</xdr:col>
      <xdr:colOff>480388</xdr:colOff>
      <xdr:row>34</xdr:row>
      <xdr:rowOff>8280</xdr:rowOff>
    </xdr:to>
    <xdr:sp macro="" textlink="">
      <xdr:nvSpPr>
        <xdr:cNvPr id="23" name="22 CuadroTexto"/>
        <xdr:cNvSpPr txBox="1"/>
      </xdr:nvSpPr>
      <xdr:spPr>
        <a:xfrm>
          <a:off x="3092725" y="5312447"/>
          <a:ext cx="1959663" cy="1172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100"/>
            <a:t>Columna</a:t>
          </a:r>
          <a:r>
            <a:rPr lang="es-ES" sz="1100" baseline="0"/>
            <a:t> para registrar el valor de ponderación en los casos e indicadores en los que el </a:t>
          </a:r>
          <a:r>
            <a:rPr lang="es-ES" sz="1100" i="1" baseline="0"/>
            <a:t>evaluador responsable </a:t>
          </a:r>
          <a:r>
            <a:rPr lang="es-ES" sz="1100" baseline="0"/>
            <a:t>haya detectado evidencias que lo aconsejen.</a:t>
          </a:r>
        </a:p>
      </xdr:txBody>
    </xdr:sp>
    <xdr:clientData/>
  </xdr:twoCellAnchor>
  <xdr:twoCellAnchor>
    <xdr:from>
      <xdr:col>1</xdr:col>
      <xdr:colOff>745435</xdr:colOff>
      <xdr:row>26</xdr:row>
      <xdr:rowOff>41413</xdr:rowOff>
    </xdr:from>
    <xdr:to>
      <xdr:col>4</xdr:col>
      <xdr:colOff>588065</xdr:colOff>
      <xdr:row>26</xdr:row>
      <xdr:rowOff>41413</xdr:rowOff>
    </xdr:to>
    <xdr:cxnSp macro="">
      <xdr:nvCxnSpPr>
        <xdr:cNvPr id="25" name="24 Conector recto"/>
        <xdr:cNvCxnSpPr/>
      </xdr:nvCxnSpPr>
      <xdr:spPr>
        <a:xfrm>
          <a:off x="1507435" y="4994413"/>
          <a:ext cx="2128630" cy="0"/>
        </a:xfrm>
        <a:prstGeom prst="line">
          <a:avLst/>
        </a:prstGeom>
        <a:ln>
          <a:solidFill>
            <a:srgbClr val="4D4D4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25</xdr:row>
      <xdr:rowOff>9525</xdr:rowOff>
    </xdr:from>
    <xdr:to>
      <xdr:col>11</xdr:col>
      <xdr:colOff>9525</xdr:colOff>
      <xdr:row>33</xdr:row>
      <xdr:rowOff>9525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742950</xdr:colOff>
      <xdr:row>37</xdr:row>
      <xdr:rowOff>9526</xdr:rowOff>
    </xdr:from>
    <xdr:to>
      <xdr:col>10</xdr:col>
      <xdr:colOff>742950</xdr:colOff>
      <xdr:row>46</xdr:row>
      <xdr:rowOff>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754673</xdr:colOff>
      <xdr:row>47</xdr:row>
      <xdr:rowOff>168519</xdr:rowOff>
    </xdr:from>
    <xdr:to>
      <xdr:col>10</xdr:col>
      <xdr:colOff>754673</xdr:colOff>
      <xdr:row>55</xdr:row>
      <xdr:rowOff>29307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</xdr:row>
      <xdr:rowOff>9525</xdr:rowOff>
    </xdr:from>
    <xdr:to>
      <xdr:col>11</xdr:col>
      <xdr:colOff>0</xdr:colOff>
      <xdr:row>17</xdr:row>
      <xdr:rowOff>85725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723900</xdr:colOff>
      <xdr:row>16</xdr:row>
      <xdr:rowOff>19050</xdr:rowOff>
    </xdr:from>
    <xdr:to>
      <xdr:col>10</xdr:col>
      <xdr:colOff>723900</xdr:colOff>
      <xdr:row>25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666750</xdr:colOff>
      <xdr:row>4</xdr:row>
      <xdr:rowOff>28574</xdr:rowOff>
    </xdr:from>
    <xdr:to>
      <xdr:col>10</xdr:col>
      <xdr:colOff>666750</xdr:colOff>
      <xdr:row>10</xdr:row>
      <xdr:rowOff>171450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714375</xdr:colOff>
      <xdr:row>28</xdr:row>
      <xdr:rowOff>114300</xdr:rowOff>
    </xdr:from>
    <xdr:to>
      <xdr:col>10</xdr:col>
      <xdr:colOff>714375</xdr:colOff>
      <xdr:row>36</xdr:row>
      <xdr:rowOff>28575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4</xdr:row>
      <xdr:rowOff>142874</xdr:rowOff>
    </xdr:from>
    <xdr:to>
      <xdr:col>4</xdr:col>
      <xdr:colOff>428625</xdr:colOff>
      <xdr:row>23</xdr:row>
      <xdr:rowOff>19050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447675</xdr:colOff>
      <xdr:row>4</xdr:row>
      <xdr:rowOff>152399</xdr:rowOff>
    </xdr:from>
    <xdr:to>
      <xdr:col>1</xdr:col>
      <xdr:colOff>590549</xdr:colOff>
      <xdr:row>23</xdr:row>
      <xdr:rowOff>9524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600075</xdr:colOff>
      <xdr:row>4</xdr:row>
      <xdr:rowOff>180975</xdr:rowOff>
    </xdr:from>
    <xdr:to>
      <xdr:col>11</xdr:col>
      <xdr:colOff>252428</xdr:colOff>
      <xdr:row>23</xdr:row>
      <xdr:rowOff>9525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sheetProtection password="C99E" sheet="1" objects="1" scenarios="1"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4" zoomScale="115" zoomScaleNormal="115" workbookViewId="0">
      <selection activeCell="M4" sqref="M4"/>
    </sheetView>
  </sheetViews>
  <sheetFormatPr baseColWidth="10" defaultRowHeight="15"/>
  <sheetData/>
  <sheetProtection password="C99E" sheet="1" objects="1" scenarios="1" selectLockedCells="1" selectUnlockedCells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T24"/>
  <sheetViews>
    <sheetView zoomScale="115" zoomScaleNormal="115" workbookViewId="0">
      <selection activeCell="C5" sqref="C5"/>
    </sheetView>
  </sheetViews>
  <sheetFormatPr baseColWidth="10" defaultRowHeight="15"/>
  <cols>
    <col min="2" max="2" width="12" customWidth="1"/>
    <col min="3" max="12" width="4.7109375" customWidth="1"/>
    <col min="13" max="13" width="1.42578125" customWidth="1"/>
    <col min="14" max="14" width="12.5703125" customWidth="1"/>
    <col min="15" max="15" width="15.7109375" customWidth="1"/>
    <col min="16" max="16" width="10.7109375" customWidth="1"/>
    <col min="17" max="17" width="32.85546875" customWidth="1"/>
    <col min="18" max="18" width="1.85546875" customWidth="1"/>
    <col min="19" max="19" width="34" customWidth="1"/>
    <col min="20" max="20" width="9" style="17" customWidth="1"/>
  </cols>
  <sheetData>
    <row r="2" spans="1:20">
      <c r="B2" s="62" t="s">
        <v>83</v>
      </c>
      <c r="C2" s="66"/>
      <c r="D2" s="66"/>
      <c r="E2" s="66"/>
      <c r="F2" s="66"/>
      <c r="G2" s="66"/>
      <c r="H2" s="66"/>
      <c r="I2" s="66"/>
      <c r="J2" s="66"/>
      <c r="K2" s="66"/>
      <c r="L2" s="66"/>
      <c r="N2" s="62" t="s">
        <v>89</v>
      </c>
      <c r="O2" s="63"/>
      <c r="P2" s="63"/>
      <c r="Q2" s="63"/>
      <c r="S2" s="62" t="s">
        <v>88</v>
      </c>
      <c r="T2" s="63"/>
    </row>
    <row r="3" spans="1:20">
      <c r="B3" s="11" t="s">
        <v>54</v>
      </c>
      <c r="C3" s="67" t="s">
        <v>55</v>
      </c>
      <c r="D3" s="68"/>
      <c r="E3" s="68"/>
      <c r="F3" s="68"/>
      <c r="G3" s="68"/>
      <c r="H3" s="68"/>
      <c r="I3" s="68"/>
      <c r="J3" s="68"/>
      <c r="K3" s="68"/>
      <c r="L3" s="68"/>
      <c r="M3" s="18"/>
      <c r="N3" s="20" t="s">
        <v>85</v>
      </c>
      <c r="O3" s="20" t="s">
        <v>84</v>
      </c>
      <c r="P3" s="20" t="s">
        <v>86</v>
      </c>
      <c r="Q3" s="20" t="s">
        <v>87</v>
      </c>
      <c r="R3" s="31"/>
      <c r="S3" s="20" t="s">
        <v>106</v>
      </c>
      <c r="T3" s="20" t="s">
        <v>20</v>
      </c>
    </row>
    <row r="4" spans="1:20">
      <c r="B4" s="10"/>
      <c r="C4" s="16">
        <v>1</v>
      </c>
      <c r="D4" s="16">
        <v>2</v>
      </c>
      <c r="E4" s="16">
        <v>3</v>
      </c>
      <c r="F4" s="16">
        <v>4</v>
      </c>
      <c r="G4" s="16">
        <v>5</v>
      </c>
      <c r="H4" s="16">
        <v>6</v>
      </c>
      <c r="I4" s="16">
        <v>7</v>
      </c>
      <c r="J4" s="16">
        <v>8</v>
      </c>
      <c r="K4" s="16">
        <v>9</v>
      </c>
      <c r="L4" s="16">
        <v>10</v>
      </c>
      <c r="M4" s="16"/>
      <c r="N4" s="10"/>
      <c r="O4" s="10"/>
      <c r="P4" s="10"/>
      <c r="Q4" s="36"/>
      <c r="R4" s="10"/>
    </row>
    <row r="5" spans="1:20">
      <c r="A5" s="64" t="s">
        <v>19</v>
      </c>
      <c r="B5" s="12" t="s">
        <v>56</v>
      </c>
      <c r="C5" s="35"/>
      <c r="D5" s="35"/>
      <c r="E5" s="35"/>
      <c r="F5" s="35"/>
      <c r="G5" s="35"/>
      <c r="H5" s="35"/>
      <c r="I5" s="35"/>
      <c r="J5" s="35"/>
      <c r="K5" s="35"/>
      <c r="L5" s="35"/>
      <c r="N5" s="34">
        <f>(IF(ISERROR(AVERAGE(C5:L5)),0,AVERAGE(C5:L5)))</f>
        <v>0</v>
      </c>
      <c r="O5" s="52"/>
      <c r="P5" s="44">
        <f>N5+O5</f>
        <v>0</v>
      </c>
      <c r="Q5" s="45" t="s">
        <v>90</v>
      </c>
      <c r="R5" s="46"/>
      <c r="S5" s="69" t="s">
        <v>76</v>
      </c>
      <c r="T5" s="59">
        <f>(IF(ISERROR(AVERAGE(P5:P7)),0,AVERAGE(P5:P7)))</f>
        <v>0</v>
      </c>
    </row>
    <row r="6" spans="1:20">
      <c r="A6" s="64"/>
      <c r="B6" s="12" t="s">
        <v>57</v>
      </c>
      <c r="C6" s="35"/>
      <c r="D6" s="35"/>
      <c r="E6" s="35"/>
      <c r="F6" s="35"/>
      <c r="G6" s="35"/>
      <c r="H6" s="35"/>
      <c r="I6" s="35"/>
      <c r="J6" s="35"/>
      <c r="K6" s="35"/>
      <c r="L6" s="35"/>
      <c r="N6" s="34">
        <f t="shared" ref="N6:N22" si="0">(IF(ISERROR(AVERAGE(C6:L6)),0,AVERAGE(C6:L6)))</f>
        <v>0</v>
      </c>
      <c r="O6" s="52"/>
      <c r="P6" s="44">
        <f t="shared" ref="P6:P19" si="1">N6+O6</f>
        <v>0</v>
      </c>
      <c r="Q6" s="45" t="s">
        <v>91</v>
      </c>
      <c r="R6" s="46"/>
      <c r="S6" s="70"/>
      <c r="T6" s="71"/>
    </row>
    <row r="7" spans="1:20">
      <c r="A7" s="64"/>
      <c r="B7" s="12" t="s">
        <v>58</v>
      </c>
      <c r="C7" s="35"/>
      <c r="D7" s="35"/>
      <c r="E7" s="35"/>
      <c r="F7" s="35"/>
      <c r="G7" s="35"/>
      <c r="H7" s="35"/>
      <c r="I7" s="35"/>
      <c r="J7" s="35"/>
      <c r="K7" s="35"/>
      <c r="L7" s="35"/>
      <c r="N7" s="34">
        <f t="shared" si="0"/>
        <v>0</v>
      </c>
      <c r="O7" s="52"/>
      <c r="P7" s="44">
        <f t="shared" si="1"/>
        <v>0</v>
      </c>
      <c r="Q7" s="45" t="s">
        <v>92</v>
      </c>
      <c r="R7" s="46"/>
      <c r="S7" s="54"/>
      <c r="T7" s="72"/>
    </row>
    <row r="8" spans="1:20">
      <c r="A8" s="64"/>
      <c r="B8" s="12" t="s">
        <v>59</v>
      </c>
      <c r="C8" s="35"/>
      <c r="D8" s="35"/>
      <c r="E8" s="35"/>
      <c r="F8" s="35"/>
      <c r="G8" s="35"/>
      <c r="H8" s="35"/>
      <c r="I8" s="35"/>
      <c r="J8" s="35"/>
      <c r="K8" s="35"/>
      <c r="L8" s="35"/>
      <c r="N8" s="34">
        <f t="shared" si="0"/>
        <v>0</v>
      </c>
      <c r="O8" s="52"/>
      <c r="P8" s="33">
        <f t="shared" si="1"/>
        <v>0</v>
      </c>
      <c r="Q8" s="37" t="s">
        <v>93</v>
      </c>
      <c r="R8" s="33"/>
      <c r="S8" s="25" t="s">
        <v>5</v>
      </c>
      <c r="T8" s="22">
        <f>P8</f>
        <v>0</v>
      </c>
    </row>
    <row r="9" spans="1:20">
      <c r="A9" s="64"/>
      <c r="B9" s="12" t="s">
        <v>60</v>
      </c>
      <c r="C9" s="35"/>
      <c r="D9" s="35"/>
      <c r="E9" s="35"/>
      <c r="F9" s="35"/>
      <c r="G9" s="35"/>
      <c r="H9" s="35"/>
      <c r="I9" s="35"/>
      <c r="J9" s="35"/>
      <c r="K9" s="35"/>
      <c r="L9" s="35"/>
      <c r="N9" s="34">
        <f t="shared" si="0"/>
        <v>0</v>
      </c>
      <c r="O9" s="52"/>
      <c r="P9" s="33">
        <f t="shared" si="1"/>
        <v>0</v>
      </c>
      <c r="Q9" s="37" t="s">
        <v>94</v>
      </c>
      <c r="R9" s="33"/>
      <c r="S9" s="24" t="s">
        <v>77</v>
      </c>
      <c r="T9" s="23">
        <f>N9</f>
        <v>0</v>
      </c>
    </row>
    <row r="10" spans="1:20">
      <c r="A10" s="64"/>
      <c r="B10" s="12" t="s">
        <v>61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4">
        <f t="shared" si="0"/>
        <v>0</v>
      </c>
      <c r="O10" s="52"/>
      <c r="P10" s="33">
        <f t="shared" si="1"/>
        <v>0</v>
      </c>
      <c r="Q10" s="37" t="s">
        <v>95</v>
      </c>
      <c r="R10" s="33"/>
      <c r="S10" s="53" t="s">
        <v>78</v>
      </c>
      <c r="T10" s="59">
        <f>(IF(ISERROR(AVERAGE(P10:P12)),0,AVERAGE(P10:P12)))</f>
        <v>0</v>
      </c>
    </row>
    <row r="11" spans="1:20">
      <c r="A11" s="64"/>
      <c r="B11" s="12" t="s">
        <v>62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N11" s="34">
        <f t="shared" si="0"/>
        <v>0</v>
      </c>
      <c r="O11" s="52"/>
      <c r="P11" s="33">
        <f t="shared" si="1"/>
        <v>0</v>
      </c>
      <c r="Q11" s="37" t="s">
        <v>96</v>
      </c>
      <c r="R11" s="33"/>
      <c r="S11" s="70"/>
      <c r="T11" s="71"/>
    </row>
    <row r="12" spans="1:20">
      <c r="A12" s="64"/>
      <c r="B12" s="12" t="s">
        <v>63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N12" s="34">
        <f t="shared" si="0"/>
        <v>0</v>
      </c>
      <c r="O12" s="52"/>
      <c r="P12" s="33">
        <f t="shared" si="1"/>
        <v>0</v>
      </c>
      <c r="Q12" s="37" t="s">
        <v>97</v>
      </c>
      <c r="R12" s="33"/>
      <c r="S12" s="54"/>
      <c r="T12" s="72"/>
    </row>
    <row r="13" spans="1:20">
      <c r="A13" s="64"/>
      <c r="B13" s="12" t="s">
        <v>64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N13" s="34">
        <f t="shared" si="0"/>
        <v>0</v>
      </c>
      <c r="O13" s="52"/>
      <c r="P13" s="33">
        <f t="shared" si="1"/>
        <v>0</v>
      </c>
      <c r="Q13" s="37" t="s">
        <v>98</v>
      </c>
      <c r="R13" s="33"/>
      <c r="S13" s="69" t="s">
        <v>12</v>
      </c>
      <c r="T13" s="59">
        <f>(IF(ISERROR(AVERAGE(P13:P14)),0,AVERAGE(P13:P14)))</f>
        <v>0</v>
      </c>
    </row>
    <row r="14" spans="1:20">
      <c r="A14" s="64"/>
      <c r="B14" s="12" t="s">
        <v>65</v>
      </c>
      <c r="C14" s="35"/>
      <c r="D14" s="35"/>
      <c r="E14" s="35"/>
      <c r="F14" s="35"/>
      <c r="G14" s="35"/>
      <c r="H14" s="35"/>
      <c r="I14" s="35"/>
      <c r="J14" s="35"/>
      <c r="K14" s="35"/>
      <c r="L14" s="35"/>
      <c r="N14" s="34">
        <f t="shared" si="0"/>
        <v>0</v>
      </c>
      <c r="O14" s="52"/>
      <c r="P14" s="33">
        <f t="shared" si="1"/>
        <v>0</v>
      </c>
      <c r="Q14" s="37" t="s">
        <v>99</v>
      </c>
      <c r="R14" s="33"/>
      <c r="S14" s="54"/>
      <c r="T14" s="72"/>
    </row>
    <row r="15" spans="1:20">
      <c r="A15" s="64"/>
      <c r="B15" s="12" t="s">
        <v>66</v>
      </c>
      <c r="C15" s="35"/>
      <c r="D15" s="35"/>
      <c r="E15" s="35"/>
      <c r="F15" s="35"/>
      <c r="G15" s="35"/>
      <c r="H15" s="35"/>
      <c r="I15" s="35"/>
      <c r="J15" s="35"/>
      <c r="K15" s="35"/>
      <c r="L15" s="35"/>
      <c r="N15" s="34">
        <f t="shared" si="0"/>
        <v>0</v>
      </c>
      <c r="O15" s="52"/>
      <c r="P15" s="33">
        <f t="shared" si="1"/>
        <v>0</v>
      </c>
      <c r="Q15" s="37" t="s">
        <v>100</v>
      </c>
      <c r="R15" s="33"/>
      <c r="S15" s="26" t="s">
        <v>15</v>
      </c>
      <c r="T15" s="21">
        <f>(IF(ISERROR(AVERAGE(P14:P15)),0,AVERAGE(P14:P15)))</f>
        <v>0</v>
      </c>
    </row>
    <row r="16" spans="1:20">
      <c r="A16" s="64"/>
      <c r="B16" s="12" t="s">
        <v>67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N16" s="34">
        <f t="shared" si="0"/>
        <v>0</v>
      </c>
      <c r="O16" s="52"/>
      <c r="P16" s="33">
        <f t="shared" si="1"/>
        <v>0</v>
      </c>
      <c r="Q16" s="37" t="s">
        <v>101</v>
      </c>
      <c r="R16" s="33"/>
      <c r="S16" s="69" t="s">
        <v>21</v>
      </c>
      <c r="T16" s="73">
        <f>(IF(ISERROR(AVERAGE(P16:P17)),0,AVERAGE(P16:P17)))</f>
        <v>0</v>
      </c>
    </row>
    <row r="17" spans="1:20">
      <c r="A17" s="64"/>
      <c r="B17" s="12" t="s">
        <v>68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N17" s="34">
        <f t="shared" si="0"/>
        <v>0</v>
      </c>
      <c r="O17" s="52"/>
      <c r="P17" s="33">
        <f t="shared" si="1"/>
        <v>0</v>
      </c>
      <c r="Q17" s="37" t="s">
        <v>102</v>
      </c>
      <c r="R17" s="33"/>
      <c r="S17" s="54"/>
      <c r="T17" s="74"/>
    </row>
    <row r="18" spans="1:20">
      <c r="A18" s="64"/>
      <c r="B18" s="12" t="s">
        <v>69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N18" s="34">
        <f t="shared" si="0"/>
        <v>0</v>
      </c>
      <c r="O18" s="52"/>
      <c r="P18" s="33">
        <f t="shared" si="1"/>
        <v>0</v>
      </c>
      <c r="Q18" s="37" t="s">
        <v>122</v>
      </c>
      <c r="R18" s="33"/>
      <c r="S18" s="53" t="s">
        <v>79</v>
      </c>
      <c r="T18" s="55">
        <f>(IF(ISERROR(AVERAGE(P18:P19)),0,AVERAGE(P18:P19)))</f>
        <v>0</v>
      </c>
    </row>
    <row r="19" spans="1:20">
      <c r="A19" s="64"/>
      <c r="B19" s="12" t="s">
        <v>70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N19" s="34">
        <f t="shared" si="0"/>
        <v>0</v>
      </c>
      <c r="O19" s="52"/>
      <c r="P19" s="33">
        <f t="shared" si="1"/>
        <v>0</v>
      </c>
      <c r="Q19" s="37" t="s">
        <v>121</v>
      </c>
      <c r="R19" s="33"/>
      <c r="S19" s="54"/>
      <c r="T19" s="56"/>
    </row>
    <row r="20" spans="1:20">
      <c r="B20" s="27"/>
      <c r="C20" s="28"/>
      <c r="D20" s="28"/>
      <c r="E20" s="28"/>
      <c r="F20" s="28"/>
      <c r="G20" s="28"/>
      <c r="H20" s="28"/>
      <c r="I20" s="28"/>
      <c r="J20" s="28"/>
      <c r="K20" s="28"/>
      <c r="L20" s="28"/>
      <c r="N20" s="32"/>
      <c r="O20" s="32"/>
      <c r="P20" s="32"/>
      <c r="Q20" s="37"/>
      <c r="R20" s="32"/>
      <c r="T20" s="29"/>
    </row>
    <row r="21" spans="1:20">
      <c r="A21" s="65" t="s">
        <v>82</v>
      </c>
      <c r="B21" s="12" t="s">
        <v>71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N21" s="34">
        <f t="shared" si="0"/>
        <v>0</v>
      </c>
      <c r="O21" s="52"/>
      <c r="P21" s="33">
        <f t="shared" ref="P21:P24" si="2">N21+O21</f>
        <v>0</v>
      </c>
      <c r="Q21" s="37" t="s">
        <v>103</v>
      </c>
      <c r="R21" s="33"/>
      <c r="S21" s="53" t="s">
        <v>48</v>
      </c>
      <c r="T21" s="59">
        <f>(IF(ISERROR(AVERAGE(P21:P24)),0,AVERAGE(P21:P24)))</f>
        <v>0</v>
      </c>
    </row>
    <row r="22" spans="1:20">
      <c r="A22" s="65"/>
      <c r="B22" s="12" t="s">
        <v>81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N22" s="34">
        <f t="shared" si="0"/>
        <v>0</v>
      </c>
      <c r="O22" s="52"/>
      <c r="P22" s="33">
        <f t="shared" si="2"/>
        <v>0</v>
      </c>
      <c r="Q22" s="37" t="s">
        <v>80</v>
      </c>
      <c r="R22" s="33"/>
      <c r="S22" s="57"/>
      <c r="T22" s="60"/>
    </row>
    <row r="23" spans="1:20">
      <c r="A23" s="65"/>
      <c r="B23" s="12" t="s">
        <v>72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N23" s="34">
        <f t="shared" ref="N23:N24" si="3">(IF(ISERROR(AVERAGE(C23:L23)),0,AVERAGE(C23:L23)))</f>
        <v>0</v>
      </c>
      <c r="O23" s="52"/>
      <c r="P23" s="33">
        <f t="shared" si="2"/>
        <v>0</v>
      </c>
      <c r="Q23" s="37" t="s">
        <v>104</v>
      </c>
      <c r="R23" s="33"/>
      <c r="S23" s="57"/>
      <c r="T23" s="60"/>
    </row>
    <row r="24" spans="1:20">
      <c r="A24" s="65"/>
      <c r="B24" s="12" t="s">
        <v>73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N24" s="34">
        <f t="shared" si="3"/>
        <v>0</v>
      </c>
      <c r="O24" s="52"/>
      <c r="P24" s="33">
        <f t="shared" si="2"/>
        <v>0</v>
      </c>
      <c r="Q24" s="37" t="s">
        <v>105</v>
      </c>
      <c r="R24" s="33"/>
      <c r="S24" s="58"/>
      <c r="T24" s="61"/>
    </row>
  </sheetData>
  <sheetProtection password="C99E" sheet="1" objects="1" scenarios="1" selectLockedCells="1"/>
  <mergeCells count="18">
    <mergeCell ref="A5:A19"/>
    <mergeCell ref="A21:A24"/>
    <mergeCell ref="B2:L2"/>
    <mergeCell ref="N2:Q2"/>
    <mergeCell ref="C3:L3"/>
    <mergeCell ref="S18:S19"/>
    <mergeCell ref="T18:T19"/>
    <mergeCell ref="S21:S24"/>
    <mergeCell ref="T21:T24"/>
    <mergeCell ref="S2:T2"/>
    <mergeCell ref="S5:S7"/>
    <mergeCell ref="T5:T7"/>
    <mergeCell ref="S10:S12"/>
    <mergeCell ref="T10:T12"/>
    <mergeCell ref="S13:S14"/>
    <mergeCell ref="T13:T14"/>
    <mergeCell ref="S16:S17"/>
    <mergeCell ref="T16:T17"/>
  </mergeCells>
  <dataValidations count="1">
    <dataValidation type="list" allowBlank="1" sqref="C5:L24">
      <formula1>PARAMETROS!$A$3:$A$7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T17"/>
  <sheetViews>
    <sheetView zoomScale="115" zoomScaleNormal="115" workbookViewId="0">
      <selection activeCell="C5" sqref="C5"/>
    </sheetView>
  </sheetViews>
  <sheetFormatPr baseColWidth="10" defaultRowHeight="15"/>
  <cols>
    <col min="2" max="2" width="12" customWidth="1"/>
    <col min="3" max="12" width="4.7109375" customWidth="1"/>
    <col min="13" max="13" width="1.42578125" customWidth="1"/>
    <col min="14" max="14" width="12.5703125" customWidth="1"/>
    <col min="15" max="15" width="15.85546875" customWidth="1"/>
    <col min="16" max="16" width="10.7109375" customWidth="1"/>
    <col min="17" max="17" width="32.85546875" customWidth="1"/>
    <col min="18" max="18" width="1.85546875" customWidth="1"/>
    <col min="19" max="19" width="34" customWidth="1"/>
    <col min="20" max="20" width="9" style="17" customWidth="1"/>
  </cols>
  <sheetData>
    <row r="2" spans="1:20">
      <c r="B2" s="62" t="s">
        <v>83</v>
      </c>
      <c r="C2" s="66"/>
      <c r="D2" s="66"/>
      <c r="E2" s="66"/>
      <c r="F2" s="66"/>
      <c r="G2" s="66"/>
      <c r="H2" s="66"/>
      <c r="I2" s="66"/>
      <c r="J2" s="66"/>
      <c r="K2" s="66"/>
      <c r="L2" s="66"/>
      <c r="N2" s="62" t="s">
        <v>89</v>
      </c>
      <c r="O2" s="63"/>
      <c r="P2" s="63"/>
      <c r="Q2" s="63"/>
      <c r="S2" s="62" t="s">
        <v>88</v>
      </c>
      <c r="T2" s="63"/>
    </row>
    <row r="3" spans="1:20">
      <c r="B3" s="19" t="s">
        <v>54</v>
      </c>
      <c r="C3" s="75" t="s">
        <v>55</v>
      </c>
      <c r="D3" s="68"/>
      <c r="E3" s="68"/>
      <c r="F3" s="68"/>
      <c r="G3" s="68"/>
      <c r="H3" s="68"/>
      <c r="I3" s="68"/>
      <c r="J3" s="68"/>
      <c r="K3" s="68"/>
      <c r="L3" s="68"/>
      <c r="M3" s="18"/>
      <c r="N3" s="20" t="s">
        <v>85</v>
      </c>
      <c r="O3" s="20" t="s">
        <v>84</v>
      </c>
      <c r="P3" s="20" t="s">
        <v>86</v>
      </c>
      <c r="Q3" s="20" t="s">
        <v>87</v>
      </c>
      <c r="R3" s="31"/>
      <c r="S3" s="20" t="s">
        <v>106</v>
      </c>
      <c r="T3" s="20" t="s">
        <v>20</v>
      </c>
    </row>
    <row r="4" spans="1:20">
      <c r="B4" s="10"/>
      <c r="C4" s="16">
        <v>1</v>
      </c>
      <c r="D4" s="16">
        <v>2</v>
      </c>
      <c r="E4" s="16">
        <v>3</v>
      </c>
      <c r="F4" s="16">
        <v>4</v>
      </c>
      <c r="G4" s="16">
        <v>5</v>
      </c>
      <c r="H4" s="16">
        <v>6</v>
      </c>
      <c r="I4" s="16">
        <v>7</v>
      </c>
      <c r="J4" s="16">
        <v>8</v>
      </c>
      <c r="K4" s="16">
        <v>9</v>
      </c>
      <c r="L4" s="16">
        <v>10</v>
      </c>
      <c r="M4" s="16"/>
      <c r="N4" s="10"/>
      <c r="O4" s="10"/>
      <c r="P4" s="10"/>
      <c r="Q4" s="36"/>
      <c r="R4" s="10"/>
    </row>
    <row r="5" spans="1:20">
      <c r="A5" s="64" t="s">
        <v>22</v>
      </c>
      <c r="B5" s="12" t="s">
        <v>107</v>
      </c>
      <c r="C5" s="35"/>
      <c r="D5" s="35"/>
      <c r="E5" s="35"/>
      <c r="F5" s="35"/>
      <c r="G5" s="35"/>
      <c r="H5" s="35"/>
      <c r="I5" s="35"/>
      <c r="J5" s="35"/>
      <c r="K5" s="35"/>
      <c r="L5" s="35"/>
      <c r="N5" s="34">
        <f>(IF(ISERROR(AVERAGE(C5:L5)),0,AVERAGE(C5:L5)))</f>
        <v>0</v>
      </c>
      <c r="O5" s="52"/>
      <c r="P5" s="44">
        <f>N5+O5</f>
        <v>0</v>
      </c>
      <c r="Q5" s="45" t="s">
        <v>35</v>
      </c>
      <c r="R5" s="46"/>
      <c r="S5" s="53" t="s">
        <v>117</v>
      </c>
      <c r="T5" s="59">
        <f>(IF(ISERROR(AVERAGE(P5:P10)),0,AVERAGE(P5:P10)))</f>
        <v>0</v>
      </c>
    </row>
    <row r="6" spans="1:20">
      <c r="A6" s="64"/>
      <c r="B6" s="12" t="s">
        <v>108</v>
      </c>
      <c r="C6" s="35"/>
      <c r="D6" s="35"/>
      <c r="E6" s="35"/>
      <c r="F6" s="35"/>
      <c r="G6" s="35"/>
      <c r="H6" s="35"/>
      <c r="I6" s="35"/>
      <c r="J6" s="35"/>
      <c r="K6" s="35"/>
      <c r="L6" s="35"/>
      <c r="N6" s="34">
        <f t="shared" ref="N6:N12" si="0">(IF(ISERROR(AVERAGE(C6:L6)),0,AVERAGE(C6:L6)))</f>
        <v>0</v>
      </c>
      <c r="O6" s="52"/>
      <c r="P6" s="44">
        <f t="shared" ref="P6:P12" si="1">N6+O6</f>
        <v>0</v>
      </c>
      <c r="Q6" s="45" t="s">
        <v>21</v>
      </c>
      <c r="R6" s="46"/>
      <c r="S6" s="57"/>
      <c r="T6" s="60"/>
    </row>
    <row r="7" spans="1:20">
      <c r="A7" s="64"/>
      <c r="B7" s="12" t="s">
        <v>109</v>
      </c>
      <c r="C7" s="35"/>
      <c r="D7" s="35"/>
      <c r="E7" s="35"/>
      <c r="F7" s="35"/>
      <c r="G7" s="35"/>
      <c r="H7" s="35"/>
      <c r="I7" s="35"/>
      <c r="J7" s="35"/>
      <c r="K7" s="35"/>
      <c r="L7" s="35"/>
      <c r="N7" s="34">
        <f t="shared" si="0"/>
        <v>0</v>
      </c>
      <c r="O7" s="52"/>
      <c r="P7" s="44">
        <f t="shared" si="1"/>
        <v>0</v>
      </c>
      <c r="Q7" s="45" t="s">
        <v>37</v>
      </c>
      <c r="R7" s="46"/>
      <c r="S7" s="57"/>
      <c r="T7" s="60"/>
    </row>
    <row r="8" spans="1:20">
      <c r="A8" s="64"/>
      <c r="B8" s="12" t="s">
        <v>110</v>
      </c>
      <c r="C8" s="35"/>
      <c r="D8" s="35"/>
      <c r="E8" s="35"/>
      <c r="F8" s="35"/>
      <c r="G8" s="35"/>
      <c r="H8" s="35"/>
      <c r="I8" s="35"/>
      <c r="J8" s="35"/>
      <c r="K8" s="35"/>
      <c r="L8" s="35"/>
      <c r="N8" s="34">
        <f t="shared" si="0"/>
        <v>0</v>
      </c>
      <c r="O8" s="52"/>
      <c r="P8" s="33">
        <f t="shared" si="1"/>
        <v>0</v>
      </c>
      <c r="Q8" s="37" t="s">
        <v>38</v>
      </c>
      <c r="R8" s="33"/>
      <c r="S8" s="57"/>
      <c r="T8" s="60"/>
    </row>
    <row r="9" spans="1:20">
      <c r="A9" s="64"/>
      <c r="B9" s="12" t="s">
        <v>111</v>
      </c>
      <c r="C9" s="35"/>
      <c r="D9" s="35"/>
      <c r="E9" s="35"/>
      <c r="F9" s="35"/>
      <c r="G9" s="35"/>
      <c r="H9" s="35"/>
      <c r="I9" s="35"/>
      <c r="J9" s="35"/>
      <c r="K9" s="35"/>
      <c r="L9" s="35"/>
      <c r="N9" s="34">
        <f t="shared" si="0"/>
        <v>0</v>
      </c>
      <c r="O9" s="52"/>
      <c r="P9" s="33">
        <f t="shared" si="1"/>
        <v>0</v>
      </c>
      <c r="Q9" s="37" t="s">
        <v>115</v>
      </c>
      <c r="R9" s="33"/>
      <c r="S9" s="57"/>
      <c r="T9" s="60"/>
    </row>
    <row r="10" spans="1:20">
      <c r="A10" s="64"/>
      <c r="B10" s="12" t="s">
        <v>112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4">
        <f t="shared" si="0"/>
        <v>0</v>
      </c>
      <c r="O10" s="52"/>
      <c r="P10" s="33">
        <f t="shared" si="1"/>
        <v>0</v>
      </c>
      <c r="Q10" s="37" t="s">
        <v>53</v>
      </c>
      <c r="R10" s="33"/>
      <c r="S10" s="58"/>
      <c r="T10" s="61"/>
    </row>
    <row r="11" spans="1:20">
      <c r="A11" s="64"/>
      <c r="B11" s="12" t="s">
        <v>113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N11" s="34">
        <f t="shared" si="0"/>
        <v>0</v>
      </c>
      <c r="O11" s="52"/>
      <c r="P11" s="33">
        <f t="shared" si="1"/>
        <v>0</v>
      </c>
      <c r="Q11" s="37" t="s">
        <v>39</v>
      </c>
      <c r="R11" s="33"/>
      <c r="S11" s="53" t="s">
        <v>118</v>
      </c>
      <c r="T11" s="59">
        <f>(IF(ISERROR(AVERAGE(P11:P12)),0,AVERAGE(P11:P12)))</f>
        <v>0</v>
      </c>
    </row>
    <row r="12" spans="1:20">
      <c r="A12" s="64"/>
      <c r="B12" s="12" t="s">
        <v>114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N12" s="34">
        <f t="shared" si="0"/>
        <v>0</v>
      </c>
      <c r="O12" s="52"/>
      <c r="P12" s="33">
        <f t="shared" si="1"/>
        <v>0</v>
      </c>
      <c r="Q12" s="37" t="s">
        <v>116</v>
      </c>
      <c r="R12" s="33"/>
      <c r="S12" s="58"/>
      <c r="T12" s="61"/>
    </row>
    <row r="14" spans="1:20" s="30" customFormat="1">
      <c r="A14" s="65" t="s">
        <v>82</v>
      </c>
      <c r="B14" s="12" t="s">
        <v>71</v>
      </c>
      <c r="C14" s="35"/>
      <c r="D14" s="35"/>
      <c r="E14" s="35"/>
      <c r="F14" s="35"/>
      <c r="G14" s="35"/>
      <c r="H14" s="35"/>
      <c r="I14" s="35"/>
      <c r="J14" s="35"/>
      <c r="K14" s="35"/>
      <c r="L14" s="35"/>
      <c r="N14" s="34">
        <f t="shared" ref="N14:N17" si="2">(IF(ISERROR(AVERAGE(C14:L14)),0,AVERAGE(C14:L14)))</f>
        <v>0</v>
      </c>
      <c r="O14" s="52"/>
      <c r="P14" s="33">
        <f t="shared" ref="P14:P17" si="3">N14+O14</f>
        <v>0</v>
      </c>
      <c r="Q14" s="37" t="s">
        <v>103</v>
      </c>
      <c r="R14" s="33"/>
      <c r="S14" s="76" t="s">
        <v>48</v>
      </c>
      <c r="T14" s="59">
        <f>(IF(ISERROR(AVERAGE(P14:P17)),0,AVERAGE(P14:P17)))</f>
        <v>0</v>
      </c>
    </row>
    <row r="15" spans="1:20" s="30" customFormat="1">
      <c r="A15" s="65"/>
      <c r="B15" s="12" t="s">
        <v>81</v>
      </c>
      <c r="C15" s="35"/>
      <c r="D15" s="35"/>
      <c r="E15" s="35"/>
      <c r="F15" s="35"/>
      <c r="G15" s="35"/>
      <c r="H15" s="35"/>
      <c r="I15" s="35"/>
      <c r="J15" s="35"/>
      <c r="K15" s="35"/>
      <c r="L15" s="35"/>
      <c r="N15" s="34">
        <f t="shared" si="2"/>
        <v>0</v>
      </c>
      <c r="O15" s="52"/>
      <c r="P15" s="33">
        <f t="shared" si="3"/>
        <v>0</v>
      </c>
      <c r="Q15" s="37" t="s">
        <v>80</v>
      </c>
      <c r="R15" s="33"/>
      <c r="S15" s="77"/>
      <c r="T15" s="60"/>
    </row>
    <row r="16" spans="1:20" s="30" customFormat="1">
      <c r="A16" s="65"/>
      <c r="B16" s="12" t="s">
        <v>72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N16" s="34">
        <f t="shared" si="2"/>
        <v>0</v>
      </c>
      <c r="O16" s="52"/>
      <c r="P16" s="33">
        <f t="shared" si="3"/>
        <v>0</v>
      </c>
      <c r="Q16" s="37" t="s">
        <v>104</v>
      </c>
      <c r="R16" s="33"/>
      <c r="S16" s="77"/>
      <c r="T16" s="60"/>
    </row>
    <row r="17" spans="1:20" s="30" customFormat="1">
      <c r="A17" s="65"/>
      <c r="B17" s="12" t="s">
        <v>73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N17" s="34">
        <f t="shared" si="2"/>
        <v>0</v>
      </c>
      <c r="O17" s="52"/>
      <c r="P17" s="33">
        <f t="shared" si="3"/>
        <v>0</v>
      </c>
      <c r="Q17" s="37" t="s">
        <v>105</v>
      </c>
      <c r="R17" s="33"/>
      <c r="S17" s="78"/>
      <c r="T17" s="61"/>
    </row>
  </sheetData>
  <sheetProtection password="C99E" sheet="1" objects="1" scenarios="1" selectLockedCells="1"/>
  <mergeCells count="12">
    <mergeCell ref="A14:A17"/>
    <mergeCell ref="B2:L2"/>
    <mergeCell ref="N2:Q2"/>
    <mergeCell ref="S2:T2"/>
    <mergeCell ref="C3:L3"/>
    <mergeCell ref="A5:A12"/>
    <mergeCell ref="S5:S10"/>
    <mergeCell ref="T5:T10"/>
    <mergeCell ref="S11:S12"/>
    <mergeCell ref="T11:T12"/>
    <mergeCell ref="S14:S17"/>
    <mergeCell ref="T14:T17"/>
  </mergeCells>
  <dataValidations count="1">
    <dataValidation type="list" allowBlank="1" sqref="C5:L12 C14:L17">
      <formula1>PARAMETROS!$A$3:$A$7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2:E53"/>
  <sheetViews>
    <sheetView zoomScale="70" zoomScaleNormal="70" workbookViewId="0">
      <selection activeCell="B39" sqref="B39"/>
    </sheetView>
  </sheetViews>
  <sheetFormatPr baseColWidth="10" defaultRowHeight="15"/>
  <cols>
    <col min="1" max="1" width="47.85546875" customWidth="1"/>
    <col min="2" max="2" width="11.85546875" bestFit="1" customWidth="1"/>
    <col min="3" max="3" width="37.28515625" customWidth="1"/>
  </cols>
  <sheetData>
    <row r="2" spans="1:5" ht="31.5">
      <c r="A2" s="80" t="s">
        <v>125</v>
      </c>
      <c r="B2" s="81"/>
      <c r="C2" s="81"/>
      <c r="D2" s="81"/>
      <c r="E2" s="7">
        <f>(D21+D33+D46)/3</f>
        <v>0</v>
      </c>
    </row>
    <row r="4" spans="1:5">
      <c r="A4" s="4" t="s">
        <v>19</v>
      </c>
      <c r="B4" s="4" t="s">
        <v>33</v>
      </c>
      <c r="C4" s="4" t="s">
        <v>18</v>
      </c>
      <c r="D4" s="4" t="s">
        <v>33</v>
      </c>
    </row>
    <row r="5" spans="1:5">
      <c r="A5" s="51" t="s">
        <v>1</v>
      </c>
      <c r="B5" s="41">
        <f>CUESTIONARIO_T01!P5</f>
        <v>0</v>
      </c>
      <c r="C5" s="85" t="s">
        <v>0</v>
      </c>
      <c r="D5" s="86">
        <f>(B5+B6+B7)/3</f>
        <v>0</v>
      </c>
    </row>
    <row r="6" spans="1:5">
      <c r="A6" s="38" t="s">
        <v>2</v>
      </c>
      <c r="B6" s="41">
        <f>CUESTIONARIO_T01!P6</f>
        <v>0</v>
      </c>
      <c r="C6" s="85"/>
      <c r="D6" s="86"/>
    </row>
    <row r="7" spans="1:5">
      <c r="A7" s="38" t="s">
        <v>3</v>
      </c>
      <c r="B7" s="41">
        <f>CUESTIONARIO_T01!P7</f>
        <v>0</v>
      </c>
      <c r="C7" s="85"/>
      <c r="D7" s="86"/>
    </row>
    <row r="8" spans="1:5">
      <c r="A8" s="38" t="s">
        <v>5</v>
      </c>
      <c r="B8" s="41">
        <f>CUESTIONARIO_T01!P8</f>
        <v>0</v>
      </c>
      <c r="C8" s="38" t="s">
        <v>4</v>
      </c>
      <c r="D8" s="42">
        <f>B8</f>
        <v>0</v>
      </c>
    </row>
    <row r="9" spans="1:5">
      <c r="A9" s="38" t="s">
        <v>7</v>
      </c>
      <c r="B9" s="41">
        <f>CUESTIONARIO_T01!P9</f>
        <v>0</v>
      </c>
      <c r="C9" s="38" t="s">
        <v>6</v>
      </c>
      <c r="D9" s="42">
        <f>B9</f>
        <v>0</v>
      </c>
    </row>
    <row r="10" spans="1:5">
      <c r="A10" s="38" t="s">
        <v>9</v>
      </c>
      <c r="B10" s="41">
        <f>CUESTIONARIO_T01!P10</f>
        <v>0</v>
      </c>
      <c r="C10" s="85" t="s">
        <v>8</v>
      </c>
      <c r="D10" s="86">
        <f>(B10+B11+B12)/3</f>
        <v>0</v>
      </c>
    </row>
    <row r="11" spans="1:5">
      <c r="A11" s="38" t="s">
        <v>10</v>
      </c>
      <c r="B11" s="41">
        <f>CUESTIONARIO_T01!P11</f>
        <v>0</v>
      </c>
      <c r="C11" s="85"/>
      <c r="D11" s="86"/>
    </row>
    <row r="12" spans="1:5">
      <c r="A12" s="38" t="s">
        <v>11</v>
      </c>
      <c r="B12" s="41">
        <f>CUESTIONARIO_T01!P12</f>
        <v>0</v>
      </c>
      <c r="C12" s="85"/>
      <c r="D12" s="86"/>
    </row>
    <row r="13" spans="1:5">
      <c r="A13" s="38" t="s">
        <v>46</v>
      </c>
      <c r="B13" s="41">
        <f>CUESTIONARIO_T01!P13</f>
        <v>0</v>
      </c>
      <c r="C13" s="85" t="s">
        <v>12</v>
      </c>
      <c r="D13" s="86">
        <f>(B13+B14/2)</f>
        <v>0</v>
      </c>
    </row>
    <row r="14" spans="1:5">
      <c r="A14" s="38" t="s">
        <v>13</v>
      </c>
      <c r="B14" s="41">
        <f>CUESTIONARIO_T01!P14</f>
        <v>0</v>
      </c>
      <c r="C14" s="85"/>
      <c r="D14" s="86"/>
    </row>
    <row r="15" spans="1:5">
      <c r="A15" s="38" t="s">
        <v>14</v>
      </c>
      <c r="B15" s="41">
        <f>CUESTIONARIO_T01!P15</f>
        <v>0</v>
      </c>
      <c r="C15" s="39" t="s">
        <v>15</v>
      </c>
      <c r="D15" s="42">
        <f>B15</f>
        <v>0</v>
      </c>
    </row>
    <row r="16" spans="1:5">
      <c r="A16" s="38" t="s">
        <v>16</v>
      </c>
      <c r="B16" s="41">
        <f>CUESTIONARIO_T01!P16</f>
        <v>0</v>
      </c>
      <c r="C16" s="85" t="s">
        <v>21</v>
      </c>
      <c r="D16" s="86">
        <f>(B16+B17)/2</f>
        <v>0</v>
      </c>
    </row>
    <row r="17" spans="1:4">
      <c r="A17" s="38" t="s">
        <v>17</v>
      </c>
      <c r="B17" s="41">
        <f>CUESTIONARIO_T01!P17</f>
        <v>0</v>
      </c>
      <c r="C17" s="85"/>
      <c r="D17" s="86"/>
    </row>
    <row r="18" spans="1:4" s="47" customFormat="1">
      <c r="A18" s="38" t="s">
        <v>119</v>
      </c>
      <c r="B18" s="41">
        <f>CUESTIONARIO_T01!P18</f>
        <v>0</v>
      </c>
      <c r="C18" s="85" t="s">
        <v>123</v>
      </c>
      <c r="D18" s="86">
        <f>(B18+B19)/2</f>
        <v>0</v>
      </c>
    </row>
    <row r="19" spans="1:4" s="47" customFormat="1">
      <c r="A19" s="38" t="s">
        <v>120</v>
      </c>
      <c r="B19" s="41">
        <f>CUESTIONARIO_T01!P19</f>
        <v>0</v>
      </c>
      <c r="C19" s="88"/>
      <c r="D19" s="81"/>
    </row>
    <row r="21" spans="1:4">
      <c r="D21" s="43">
        <f>(D5+D8+D9+D10+D13+D15+D16)/7</f>
        <v>0</v>
      </c>
    </row>
    <row r="25" spans="1:4">
      <c r="A25" s="82" t="s">
        <v>126</v>
      </c>
      <c r="B25" s="82"/>
      <c r="C25" s="82"/>
      <c r="D25" s="82"/>
    </row>
    <row r="27" spans="1:4">
      <c r="A27" s="5" t="s">
        <v>22</v>
      </c>
      <c r="B27" s="5" t="s">
        <v>33</v>
      </c>
      <c r="C27" s="5"/>
      <c r="D27" s="5" t="s">
        <v>33</v>
      </c>
    </row>
    <row r="28" spans="1:4">
      <c r="A28" s="38" t="s">
        <v>23</v>
      </c>
      <c r="B28" s="41">
        <f>CUESTIONARIO_T01!P21</f>
        <v>0</v>
      </c>
      <c r="C28" s="87" t="s">
        <v>48</v>
      </c>
      <c r="D28" s="83">
        <f>(B28+B29+B30+B31)/4</f>
        <v>0</v>
      </c>
    </row>
    <row r="29" spans="1:4">
      <c r="A29" s="38" t="s">
        <v>24</v>
      </c>
      <c r="B29" s="41">
        <f>CUESTIONARIO_T01!P22</f>
        <v>0</v>
      </c>
      <c r="C29" s="87"/>
      <c r="D29" s="83"/>
    </row>
    <row r="30" spans="1:4">
      <c r="A30" s="38" t="s">
        <v>25</v>
      </c>
      <c r="B30" s="41">
        <f>CUESTIONARIO_T01!P23</f>
        <v>0</v>
      </c>
      <c r="C30" s="87"/>
      <c r="D30" s="83"/>
    </row>
    <row r="31" spans="1:4">
      <c r="A31" s="38" t="s">
        <v>26</v>
      </c>
      <c r="B31" s="41">
        <f>CUESTIONARIO_T01!P24</f>
        <v>0</v>
      </c>
      <c r="C31" s="87"/>
      <c r="D31" s="83"/>
    </row>
    <row r="33" spans="1:4">
      <c r="D33" s="43">
        <f>D28</f>
        <v>0</v>
      </c>
    </row>
    <row r="36" spans="1:4">
      <c r="A36" s="79" t="s">
        <v>127</v>
      </c>
      <c r="B36" s="79"/>
      <c r="C36" s="79"/>
      <c r="D36" s="79"/>
    </row>
    <row r="38" spans="1:4">
      <c r="A38" s="5" t="s">
        <v>28</v>
      </c>
      <c r="B38" s="1"/>
    </row>
    <row r="39" spans="1:4">
      <c r="A39" t="s">
        <v>29</v>
      </c>
      <c r="B39" s="40"/>
    </row>
    <row r="40" spans="1:4">
      <c r="A40" t="s">
        <v>30</v>
      </c>
      <c r="B40" s="40"/>
    </row>
    <row r="41" spans="1:4">
      <c r="A41" t="s">
        <v>31</v>
      </c>
      <c r="B41" s="40"/>
    </row>
    <row r="42" spans="1:4">
      <c r="A42" t="s">
        <v>32</v>
      </c>
      <c r="B42" s="40"/>
    </row>
    <row r="43" spans="1:4">
      <c r="B43" s="3"/>
    </row>
    <row r="44" spans="1:4">
      <c r="A44" t="s">
        <v>27</v>
      </c>
      <c r="B44" s="3">
        <f>B39+B40+B41+B42</f>
        <v>0</v>
      </c>
    </row>
    <row r="46" spans="1:4">
      <c r="D46" s="43">
        <f>IF(B44=0,0,((B40*1)+(B41*2)+(B42*3))/B44)</f>
        <v>0</v>
      </c>
    </row>
    <row r="47" spans="1:4">
      <c r="D47" s="9"/>
    </row>
    <row r="49" spans="1:4">
      <c r="A49" s="79" t="s">
        <v>124</v>
      </c>
      <c r="B49" s="84"/>
      <c r="C49" s="84"/>
      <c r="D49" s="84"/>
    </row>
    <row r="51" spans="1:4">
      <c r="A51" t="s">
        <v>47</v>
      </c>
      <c r="B51" s="8">
        <f>D21</f>
        <v>0</v>
      </c>
    </row>
    <row r="52" spans="1:4">
      <c r="A52" t="s">
        <v>48</v>
      </c>
      <c r="B52" s="8">
        <f>D33</f>
        <v>0</v>
      </c>
    </row>
    <row r="53" spans="1:4">
      <c r="A53" t="s">
        <v>49</v>
      </c>
      <c r="B53" s="8">
        <f>D46</f>
        <v>0</v>
      </c>
    </row>
  </sheetData>
  <sheetProtection password="C99E" sheet="1" objects="1" scenarios="1" selectLockedCells="1"/>
  <mergeCells count="16">
    <mergeCell ref="A36:D36"/>
    <mergeCell ref="A2:D2"/>
    <mergeCell ref="A25:D25"/>
    <mergeCell ref="D28:D31"/>
    <mergeCell ref="A49:D49"/>
    <mergeCell ref="C5:C7"/>
    <mergeCell ref="D5:D7"/>
    <mergeCell ref="C28:C31"/>
    <mergeCell ref="C10:C12"/>
    <mergeCell ref="D10:D12"/>
    <mergeCell ref="C13:C14"/>
    <mergeCell ref="D13:D14"/>
    <mergeCell ref="C16:C17"/>
    <mergeCell ref="D16:D17"/>
    <mergeCell ref="C18:C19"/>
    <mergeCell ref="D18:D19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2:E38"/>
  <sheetViews>
    <sheetView tabSelected="1" workbookViewId="0"/>
  </sheetViews>
  <sheetFormatPr baseColWidth="10" defaultRowHeight="15"/>
  <cols>
    <col min="1" max="1" width="47.85546875" customWidth="1"/>
    <col min="3" max="3" width="37.28515625" customWidth="1"/>
  </cols>
  <sheetData>
    <row r="2" spans="1:5" ht="31.5">
      <c r="A2" s="82" t="s">
        <v>34</v>
      </c>
      <c r="B2" s="81"/>
      <c r="C2" s="81"/>
      <c r="D2" s="81"/>
      <c r="E2" s="7">
        <f>(D14+D26)/2</f>
        <v>0</v>
      </c>
    </row>
    <row r="4" spans="1:5">
      <c r="A4" s="4" t="s">
        <v>22</v>
      </c>
      <c r="B4" s="4" t="s">
        <v>33</v>
      </c>
      <c r="C4" s="4" t="s">
        <v>20</v>
      </c>
      <c r="D4" s="4" t="s">
        <v>33</v>
      </c>
    </row>
    <row r="5" spans="1:5">
      <c r="A5" s="38" t="s">
        <v>35</v>
      </c>
      <c r="B5" s="49">
        <f>CUESTIONARIO_F01!P5</f>
        <v>0</v>
      </c>
      <c r="C5" s="85" t="s">
        <v>41</v>
      </c>
      <c r="D5" s="90">
        <f>(B5+B6+B7+B8+B9+B10/6)</f>
        <v>0</v>
      </c>
    </row>
    <row r="6" spans="1:5">
      <c r="A6" s="38" t="s">
        <v>36</v>
      </c>
      <c r="B6" s="49">
        <f>CUESTIONARIO_F01!P6</f>
        <v>0</v>
      </c>
      <c r="C6" s="85"/>
      <c r="D6" s="90"/>
    </row>
    <row r="7" spans="1:5">
      <c r="A7" s="38" t="s">
        <v>37</v>
      </c>
      <c r="B7" s="49">
        <f>CUESTIONARIO_F01!P7</f>
        <v>0</v>
      </c>
      <c r="C7" s="85"/>
      <c r="D7" s="90"/>
    </row>
    <row r="8" spans="1:5">
      <c r="A8" s="38" t="s">
        <v>38</v>
      </c>
      <c r="B8" s="49">
        <f>CUESTIONARIO_F01!P8</f>
        <v>0</v>
      </c>
      <c r="C8" s="85"/>
      <c r="D8" s="90"/>
    </row>
    <row r="9" spans="1:5">
      <c r="A9" s="38" t="s">
        <v>52</v>
      </c>
      <c r="B9" s="49">
        <f>CUESTIONARIO_F01!P9</f>
        <v>0</v>
      </c>
      <c r="C9" s="85"/>
      <c r="D9" s="90"/>
    </row>
    <row r="10" spans="1:5">
      <c r="A10" s="38" t="s">
        <v>53</v>
      </c>
      <c r="B10" s="49">
        <f>CUESTIONARIO_F01!P10</f>
        <v>0</v>
      </c>
      <c r="C10" s="88"/>
      <c r="D10" s="81"/>
    </row>
    <row r="11" spans="1:5">
      <c r="A11" s="38" t="s">
        <v>39</v>
      </c>
      <c r="B11" s="49">
        <f>CUESTIONARIO_F01!P11</f>
        <v>0</v>
      </c>
      <c r="C11" s="85" t="s">
        <v>42</v>
      </c>
      <c r="D11" s="90">
        <f>(B11+B12)/2</f>
        <v>0</v>
      </c>
    </row>
    <row r="12" spans="1:5">
      <c r="A12" s="38" t="s">
        <v>40</v>
      </c>
      <c r="B12" s="49">
        <f>CUESTIONARIO_F01!P12</f>
        <v>0</v>
      </c>
      <c r="C12" s="85"/>
      <c r="D12" s="90"/>
    </row>
    <row r="14" spans="1:5">
      <c r="D14" s="6">
        <f>(D5+D11)/2</f>
        <v>0</v>
      </c>
    </row>
    <row r="18" spans="1:4">
      <c r="A18" s="82" t="s">
        <v>43</v>
      </c>
      <c r="B18" s="82"/>
      <c r="C18" s="82"/>
      <c r="D18" s="82"/>
    </row>
    <row r="20" spans="1:4">
      <c r="A20" s="48" t="s">
        <v>22</v>
      </c>
      <c r="B20" s="48" t="s">
        <v>33</v>
      </c>
      <c r="C20" s="48"/>
      <c r="D20" s="48" t="s">
        <v>33</v>
      </c>
    </row>
    <row r="21" spans="1:4">
      <c r="A21" s="38" t="s">
        <v>23</v>
      </c>
      <c r="B21" s="49">
        <f>CUESTIONARIO_F01!P14</f>
        <v>0</v>
      </c>
      <c r="C21" s="87" t="s">
        <v>48</v>
      </c>
      <c r="D21" s="89">
        <f>(B21+B22+B23+B24)/4</f>
        <v>0</v>
      </c>
    </row>
    <row r="22" spans="1:4">
      <c r="A22" s="38" t="s">
        <v>24</v>
      </c>
      <c r="B22" s="49">
        <f>CUESTIONARIO_F01!P15</f>
        <v>0</v>
      </c>
      <c r="C22" s="87"/>
      <c r="D22" s="89"/>
    </row>
    <row r="23" spans="1:4">
      <c r="A23" s="38" t="s">
        <v>25</v>
      </c>
      <c r="B23" s="49">
        <f>CUESTIONARIO_F01!P16</f>
        <v>0</v>
      </c>
      <c r="C23" s="87"/>
      <c r="D23" s="89"/>
    </row>
    <row r="24" spans="1:4">
      <c r="A24" s="38" t="s">
        <v>26</v>
      </c>
      <c r="B24" s="49">
        <f>CUESTIONARIO_F01!P17</f>
        <v>0</v>
      </c>
      <c r="C24" s="87"/>
      <c r="D24" s="89"/>
    </row>
    <row r="25" spans="1:4">
      <c r="A25" s="38"/>
      <c r="B25" s="50"/>
      <c r="C25" s="38"/>
      <c r="D25" s="38"/>
    </row>
    <row r="26" spans="1:4">
      <c r="D26" s="6">
        <f>D21</f>
        <v>0</v>
      </c>
    </row>
    <row r="27" spans="1:4">
      <c r="D27" s="9"/>
    </row>
    <row r="30" spans="1:4">
      <c r="A30" s="79" t="s">
        <v>51</v>
      </c>
      <c r="B30" s="79"/>
      <c r="C30" s="79"/>
      <c r="D30" s="79"/>
    </row>
    <row r="32" spans="1:4">
      <c r="A32" s="5"/>
      <c r="B32" s="1"/>
    </row>
    <row r="33" spans="1:2">
      <c r="A33" t="s">
        <v>50</v>
      </c>
      <c r="B33" s="2">
        <f>D14</f>
        <v>0</v>
      </c>
    </row>
    <row r="34" spans="1:2">
      <c r="A34" t="s">
        <v>48</v>
      </c>
      <c r="B34" s="2">
        <f>D26</f>
        <v>0</v>
      </c>
    </row>
    <row r="35" spans="1:2">
      <c r="B35" s="3"/>
    </row>
    <row r="36" spans="1:2">
      <c r="B36" s="3"/>
    </row>
    <row r="37" spans="1:2">
      <c r="B37" s="3"/>
    </row>
    <row r="38" spans="1:2">
      <c r="B38" s="3"/>
    </row>
  </sheetData>
  <sheetProtection password="C99E" sheet="1" objects="1" scenarios="1" selectLockedCells="1"/>
  <mergeCells count="9">
    <mergeCell ref="A2:D2"/>
    <mergeCell ref="A18:D18"/>
    <mergeCell ref="D21:D24"/>
    <mergeCell ref="A30:D30"/>
    <mergeCell ref="C11:C12"/>
    <mergeCell ref="D11:D12"/>
    <mergeCell ref="C21:C24"/>
    <mergeCell ref="C5:C10"/>
    <mergeCell ref="D5:D10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:B3"/>
  <sheetViews>
    <sheetView workbookViewId="0"/>
  </sheetViews>
  <sheetFormatPr baseColWidth="10" defaultRowHeight="15"/>
  <cols>
    <col min="1" max="1" width="25.28515625" customWidth="1"/>
  </cols>
  <sheetData>
    <row r="2" spans="1:2">
      <c r="A2" t="s">
        <v>44</v>
      </c>
      <c r="B2" s="8">
        <f>'AGILIDAD TÉCNICA'!E2</f>
        <v>0</v>
      </c>
    </row>
    <row r="3" spans="1:2">
      <c r="A3" t="s">
        <v>45</v>
      </c>
      <c r="B3" s="8">
        <f>'AGILIDAD FUNDAMENTAL'!E2</f>
        <v>0</v>
      </c>
    </row>
  </sheetData>
  <sheetProtection password="C99E" sheet="1" objects="1" scenarios="1" selectLockedCells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7"/>
  <sheetViews>
    <sheetView workbookViewId="0">
      <selection activeCell="A7" sqref="A7:XFD7"/>
    </sheetView>
  </sheetViews>
  <sheetFormatPr baseColWidth="10" defaultRowHeight="15"/>
  <cols>
    <col min="1" max="1" width="14.85546875" customWidth="1"/>
  </cols>
  <sheetData>
    <row r="1" spans="1:1">
      <c r="A1" s="13"/>
    </row>
    <row r="2" spans="1:1">
      <c r="A2" s="14" t="s">
        <v>74</v>
      </c>
    </row>
    <row r="3" spans="1:1">
      <c r="A3" s="15">
        <v>0</v>
      </c>
    </row>
    <row r="4" spans="1:1">
      <c r="A4" s="15">
        <v>1</v>
      </c>
    </row>
    <row r="5" spans="1:1">
      <c r="A5" s="15">
        <v>2</v>
      </c>
    </row>
    <row r="6" spans="1:1">
      <c r="A6" s="15">
        <v>3</v>
      </c>
    </row>
    <row r="7" spans="1:1">
      <c r="A7" s="15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ACERCA DE</vt:lpstr>
      <vt:lpstr>INSTRUCCIONES</vt:lpstr>
      <vt:lpstr>CUESTIONARIO_T01</vt:lpstr>
      <vt:lpstr>CUESTIONARIO_F01</vt:lpstr>
      <vt:lpstr>AGILIDAD TÉCNICA</vt:lpstr>
      <vt:lpstr>AGILIDAD FUNDAMENTAL</vt:lpstr>
      <vt:lpstr>TOTALES</vt:lpstr>
      <vt:lpstr>PARAMETROS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Hola de cálculo OKs 01</dc:title>
  <dc:creator>Scrum Manager</dc:creator>
  <cp:lastModifiedBy>Usuario</cp:lastModifiedBy>
  <cp:lastPrinted>2018-02-20T08:39:09Z</cp:lastPrinted>
  <dcterms:created xsi:type="dcterms:W3CDTF">2018-02-08T08:53:16Z</dcterms:created>
  <dcterms:modified xsi:type="dcterms:W3CDTF">2018-11-25T07:41:14Z</dcterms:modified>
</cp:coreProperties>
</file>